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7305"/>
  </bookViews>
  <sheets>
    <sheet name="Ligové GP body " sheetId="1" r:id="rId1"/>
    <sheet name="Klubové ELO" sheetId="2" r:id="rId2"/>
  </sheets>
  <definedNames>
    <definedName name="_xlnm.Print_Area" localSheetId="1">'Klubové ELO'!$B$1:$E$30</definedName>
    <definedName name="_xlnm.Print_Area" localSheetId="0">'Ligové GP body '!$B$1:$R$30</definedName>
  </definedNames>
  <calcPr calcId="145621"/>
</workbook>
</file>

<file path=xl/calcChain.xml><?xml version="1.0" encoding="utf-8"?>
<calcChain xmlns="http://schemas.openxmlformats.org/spreadsheetml/2006/main">
  <c r="S36" i="1" l="1"/>
  <c r="U36" i="1"/>
  <c r="V36" i="1"/>
  <c r="W36" i="1"/>
  <c r="X36" i="1"/>
  <c r="Y36" i="1"/>
  <c r="Z36" i="1"/>
  <c r="T36" i="1"/>
  <c r="AB36" i="1"/>
  <c r="S21" i="1"/>
  <c r="AB21" i="1"/>
  <c r="T21" i="1"/>
  <c r="U21" i="1"/>
  <c r="V21" i="1"/>
  <c r="W21" i="1"/>
  <c r="X21" i="1"/>
  <c r="Y21" i="1"/>
  <c r="Z21" i="1"/>
  <c r="S35" i="1"/>
  <c r="T35" i="1"/>
  <c r="U35" i="1"/>
  <c r="V35" i="1"/>
  <c r="W35" i="1"/>
  <c r="X35" i="1"/>
  <c r="Y35" i="1"/>
  <c r="Z35" i="1"/>
  <c r="S22" i="1"/>
  <c r="T22" i="1"/>
  <c r="U22" i="1"/>
  <c r="AB22" i="1"/>
  <c r="V22" i="1"/>
  <c r="W22" i="1"/>
  <c r="X22" i="1"/>
  <c r="Y22" i="1"/>
  <c r="Z22" i="1"/>
  <c r="S27" i="1"/>
  <c r="AB27" i="1"/>
  <c r="T27" i="1"/>
  <c r="U27" i="1"/>
  <c r="V27" i="1"/>
  <c r="W27" i="1"/>
  <c r="X27" i="1"/>
  <c r="Y27" i="1"/>
  <c r="Z27" i="1"/>
  <c r="S10" i="1"/>
  <c r="T10" i="1"/>
  <c r="U10" i="1"/>
  <c r="V10" i="1"/>
  <c r="W10" i="1"/>
  <c r="X10" i="1"/>
  <c r="Y10" i="1"/>
  <c r="Z10" i="1"/>
  <c r="S6" i="1"/>
  <c r="T6" i="1"/>
  <c r="U6" i="1"/>
  <c r="V6" i="1"/>
  <c r="W6" i="1"/>
  <c r="X6" i="1"/>
  <c r="Y6" i="1"/>
  <c r="Z6" i="1"/>
  <c r="S14" i="1"/>
  <c r="T14" i="1"/>
  <c r="U14" i="1"/>
  <c r="D14" i="1"/>
  <c r="V14" i="1"/>
  <c r="W14" i="1"/>
  <c r="X14" i="1"/>
  <c r="Y14" i="1"/>
  <c r="Z14" i="1"/>
  <c r="S3" i="1"/>
  <c r="T3" i="1"/>
  <c r="U3" i="1"/>
  <c r="V3" i="1"/>
  <c r="W3" i="1"/>
  <c r="X3" i="1"/>
  <c r="Y3" i="1"/>
  <c r="Z3" i="1"/>
  <c r="S7" i="1"/>
  <c r="T7" i="1"/>
  <c r="U7" i="1"/>
  <c r="V7" i="1"/>
  <c r="W7" i="1"/>
  <c r="X7" i="1"/>
  <c r="Y7" i="1"/>
  <c r="Z7" i="1"/>
  <c r="S5" i="1"/>
  <c r="T5" i="1"/>
  <c r="U5" i="1"/>
  <c r="V5" i="1"/>
  <c r="W5" i="1"/>
  <c r="X5" i="1"/>
  <c r="Y5" i="1"/>
  <c r="Z5" i="1"/>
  <c r="S26" i="1"/>
  <c r="T26" i="1"/>
  <c r="U26" i="1"/>
  <c r="V26" i="1"/>
  <c r="W26" i="1"/>
  <c r="AB26" i="1"/>
  <c r="X26" i="1"/>
  <c r="Y26" i="1"/>
  <c r="Z26" i="1"/>
  <c r="S16" i="1"/>
  <c r="T16" i="1"/>
  <c r="U16" i="1"/>
  <c r="V16" i="1"/>
  <c r="D16" i="1"/>
  <c r="W16" i="1"/>
  <c r="X16" i="1"/>
  <c r="Y16" i="1"/>
  <c r="AB16" i="1"/>
  <c r="Z16" i="1"/>
  <c r="S25" i="1"/>
  <c r="D25" i="1"/>
  <c r="T25" i="1"/>
  <c r="U25" i="1"/>
  <c r="V25" i="1"/>
  <c r="W25" i="1"/>
  <c r="X25" i="1"/>
  <c r="Y25" i="1"/>
  <c r="Z25" i="1"/>
  <c r="S13" i="1"/>
  <c r="T13" i="1"/>
  <c r="U13" i="1"/>
  <c r="D13" i="1"/>
  <c r="V13" i="1"/>
  <c r="W13" i="1"/>
  <c r="X13" i="1"/>
  <c r="Y13" i="1"/>
  <c r="Z13" i="1"/>
  <c r="S19" i="1"/>
  <c r="AB19" i="1"/>
  <c r="T19" i="1"/>
  <c r="U19" i="1"/>
  <c r="V19" i="1"/>
  <c r="W19" i="1"/>
  <c r="X19" i="1"/>
  <c r="Y19" i="1"/>
  <c r="Z19" i="1"/>
  <c r="S12" i="1"/>
  <c r="T12" i="1"/>
  <c r="AB12" i="1"/>
  <c r="U12" i="1"/>
  <c r="V12" i="1"/>
  <c r="W12" i="1"/>
  <c r="X12" i="1"/>
  <c r="Y12" i="1"/>
  <c r="Z12" i="1"/>
  <c r="S8" i="1"/>
  <c r="T8" i="1"/>
  <c r="U8" i="1"/>
  <c r="V8" i="1"/>
  <c r="W8" i="1"/>
  <c r="X8" i="1"/>
  <c r="Y8" i="1"/>
  <c r="Z8" i="1"/>
  <c r="S4" i="1"/>
  <c r="T4" i="1"/>
  <c r="U4" i="1"/>
  <c r="V4" i="1"/>
  <c r="W4" i="1"/>
  <c r="X4" i="1"/>
  <c r="Y4" i="1"/>
  <c r="Z4" i="1"/>
  <c r="S15" i="1"/>
  <c r="T15" i="1"/>
  <c r="U15" i="1"/>
  <c r="V15" i="1"/>
  <c r="W15" i="1"/>
  <c r="X15" i="1"/>
  <c r="Y15" i="1"/>
  <c r="Z15" i="1"/>
  <c r="S9" i="1"/>
  <c r="T9" i="1"/>
  <c r="U9" i="1"/>
  <c r="V9" i="1"/>
  <c r="W9" i="1"/>
  <c r="X9" i="1"/>
  <c r="Y9" i="1"/>
  <c r="Z9" i="1"/>
  <c r="S34" i="1"/>
  <c r="D34" i="1"/>
  <c r="T34" i="1"/>
  <c r="U34" i="1"/>
  <c r="V34" i="1"/>
  <c r="W34" i="1"/>
  <c r="X34" i="1"/>
  <c r="Y34" i="1"/>
  <c r="Z34" i="1"/>
  <c r="S20" i="1"/>
  <c r="AB20" i="1"/>
  <c r="T20" i="1"/>
  <c r="U20" i="1"/>
  <c r="V20" i="1"/>
  <c r="W20" i="1"/>
  <c r="X20" i="1"/>
  <c r="Y20" i="1"/>
  <c r="Z20" i="1"/>
  <c r="S28" i="1"/>
  <c r="AB28" i="1"/>
  <c r="T28" i="1"/>
  <c r="U28" i="1"/>
  <c r="V28" i="1"/>
  <c r="W28" i="1"/>
  <c r="X28" i="1"/>
  <c r="Y28" i="1"/>
  <c r="Z28" i="1"/>
  <c r="S23" i="1"/>
  <c r="AB23" i="1"/>
  <c r="T23" i="1"/>
  <c r="U23" i="1"/>
  <c r="V23" i="1"/>
  <c r="W23" i="1"/>
  <c r="X23" i="1"/>
  <c r="Y23" i="1"/>
  <c r="Z23" i="1"/>
  <c r="S32" i="1"/>
  <c r="T32" i="1"/>
  <c r="D32" i="1"/>
  <c r="U32" i="1"/>
  <c r="V32" i="1"/>
  <c r="W32" i="1"/>
  <c r="X32" i="1"/>
  <c r="Y32" i="1"/>
  <c r="Z32" i="1"/>
  <c r="S29" i="1"/>
  <c r="T29" i="1"/>
  <c r="AB29" i="1"/>
  <c r="U29" i="1"/>
  <c r="V29" i="1"/>
  <c r="W29" i="1"/>
  <c r="D29" i="1"/>
  <c r="X29" i="1"/>
  <c r="Y29" i="1"/>
  <c r="Z29" i="1"/>
  <c r="S33" i="1"/>
  <c r="T33" i="1"/>
  <c r="U33" i="1"/>
  <c r="V33" i="1"/>
  <c r="W33" i="1"/>
  <c r="X33" i="1"/>
  <c r="Y33" i="1"/>
  <c r="Z33" i="1"/>
  <c r="S18" i="1"/>
  <c r="AB18" i="1"/>
  <c r="T18" i="1"/>
  <c r="U18" i="1"/>
  <c r="V18" i="1"/>
  <c r="W18" i="1"/>
  <c r="X18" i="1"/>
  <c r="Y18" i="1"/>
  <c r="Z18" i="1"/>
  <c r="S24" i="1"/>
  <c r="T24" i="1"/>
  <c r="D24" i="1"/>
  <c r="U24" i="1"/>
  <c r="V24" i="1"/>
  <c r="W24" i="1"/>
  <c r="X24" i="1"/>
  <c r="Y24" i="1"/>
  <c r="Z24" i="1"/>
  <c r="S11" i="1"/>
  <c r="AB11" i="1"/>
  <c r="T11" i="1"/>
  <c r="U11" i="1"/>
  <c r="V11" i="1"/>
  <c r="W11" i="1"/>
  <c r="X11" i="1"/>
  <c r="Y11" i="1"/>
  <c r="Z11" i="1"/>
  <c r="S30" i="1"/>
  <c r="D30" i="1"/>
  <c r="T30" i="1"/>
  <c r="U30" i="1"/>
  <c r="V30" i="1"/>
  <c r="W30" i="1"/>
  <c r="X30" i="1"/>
  <c r="Y30" i="1"/>
  <c r="Z30" i="1"/>
  <c r="S31" i="1"/>
  <c r="T31" i="1"/>
  <c r="U31" i="1"/>
  <c r="V31" i="1"/>
  <c r="W31" i="1"/>
  <c r="X31" i="1"/>
  <c r="Y31" i="1"/>
  <c r="Z31" i="1"/>
  <c r="S17" i="1"/>
  <c r="T17" i="1"/>
  <c r="U17" i="1"/>
  <c r="V17" i="1"/>
  <c r="W17" i="1"/>
  <c r="X17" i="1"/>
  <c r="Y17" i="1"/>
  <c r="Z17" i="1"/>
  <c r="D33" i="1"/>
  <c r="D35" i="1"/>
  <c r="AB30" i="1"/>
  <c r="D31" i="1"/>
  <c r="AB33" i="1"/>
  <c r="AB35" i="1"/>
  <c r="AB31" i="1"/>
  <c r="AB34" i="1"/>
  <c r="AB7" i="1"/>
  <c r="D19" i="1"/>
  <c r="D21" i="1"/>
  <c r="D22" i="1"/>
  <c r="AB8" i="1"/>
  <c r="AB25" i="1"/>
  <c r="D18" i="1"/>
  <c r="D9" i="1"/>
  <c r="D27" i="1"/>
  <c r="D23" i="1"/>
  <c r="D8" i="1"/>
  <c r="D5" i="1"/>
  <c r="D7" i="1"/>
  <c r="D3" i="1"/>
  <c r="AB10" i="1"/>
  <c r="D15" i="1"/>
  <c r="AB4" i="1"/>
  <c r="D12" i="1"/>
  <c r="AB13" i="1"/>
  <c r="AB17" i="1"/>
  <c r="AB15" i="1"/>
  <c r="D26" i="1"/>
  <c r="AB6" i="1"/>
  <c r="D10" i="1"/>
  <c r="D36" i="1"/>
  <c r="D17" i="1"/>
  <c r="AB9" i="1"/>
  <c r="D4" i="1"/>
  <c r="AB5" i="1"/>
  <c r="AB3" i="1"/>
  <c r="D6" i="1"/>
  <c r="AB24" i="1"/>
  <c r="AB14" i="1"/>
  <c r="D11" i="1"/>
  <c r="D20" i="1"/>
  <c r="AB32" i="1"/>
  <c r="D28" i="1"/>
</calcChain>
</file>

<file path=xl/sharedStrings.xml><?xml version="1.0" encoding="utf-8"?>
<sst xmlns="http://schemas.openxmlformats.org/spreadsheetml/2006/main" count="135" uniqueCount="72">
  <si>
    <t>Pořadí</t>
  </si>
  <si>
    <t xml:space="preserve">Jméno </t>
  </si>
  <si>
    <t>ELO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</si>
  <si>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</si>
  <si>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</si>
  <si>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</si>
  <si>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</si>
  <si>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</si>
  <si>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</si>
  <si>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</si>
  <si>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</si>
  <si>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</si>
  <si>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</si>
  <si>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</si>
  <si>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</si>
  <si>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</si>
  <si>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</si>
  <si>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</si>
  <si>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</si>
  <si>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</si>
  <si>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</si>
  <si>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</si>
  <si>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</si>
  <si>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kola</t>
  </si>
  <si>
    <t>GP</t>
  </si>
  <si>
    <t>21.</t>
  </si>
  <si>
    <t>22.</t>
  </si>
  <si>
    <t>23.</t>
  </si>
  <si>
    <t>24.</t>
  </si>
  <si>
    <t>25.</t>
  </si>
  <si>
    <t>26.</t>
  </si>
  <si>
    <t>27.</t>
  </si>
  <si>
    <t>28.</t>
  </si>
  <si>
    <t>8nej.Body</t>
  </si>
  <si>
    <t>Rastočný Josef</t>
  </si>
  <si>
    <t>Hlubučková Zuzana</t>
  </si>
  <si>
    <t>Dutý Šimon</t>
  </si>
  <si>
    <t>Eliáš Jakub</t>
  </si>
  <si>
    <t>Dubnička Augustín</t>
  </si>
  <si>
    <t>Hlubučková Tereza</t>
  </si>
  <si>
    <t>Hlubuček Jakub</t>
  </si>
  <si>
    <t>Čikovský Matěj</t>
  </si>
  <si>
    <t>Horák Tomáš</t>
  </si>
  <si>
    <t>Švásta Filip</t>
  </si>
  <si>
    <t>29.</t>
  </si>
  <si>
    <t>Švejk Martin</t>
  </si>
  <si>
    <t>30.</t>
  </si>
  <si>
    <t>31.</t>
  </si>
  <si>
    <t>Hybler David</t>
  </si>
  <si>
    <t>32.</t>
  </si>
  <si>
    <t>Dufek Antonín</t>
  </si>
  <si>
    <t>33.</t>
  </si>
  <si>
    <t>Šulc Jakub</t>
  </si>
  <si>
    <t>1.října 2012</t>
  </si>
  <si>
    <t>29.října 2012</t>
  </si>
  <si>
    <t>Bartko Dominik</t>
  </si>
  <si>
    <t>Pužman Ondřej</t>
  </si>
  <si>
    <t>Harcuba Adam</t>
  </si>
  <si>
    <t>Korolevyč Tadeáš</t>
  </si>
  <si>
    <t>Flek Lukáš</t>
  </si>
  <si>
    <t>Hulinský Ondřej</t>
  </si>
  <si>
    <t>Šťastný Šimon</t>
  </si>
  <si>
    <t>Balicz Oldřich</t>
  </si>
  <si>
    <t>Zeman Radim</t>
  </si>
  <si>
    <t>Švejdar Petr</t>
  </si>
  <si>
    <t>Šachová liga mládeže Mladé Boleslavi - 9.ročník 2012/13</t>
  </si>
  <si>
    <t>12.listopadu 2012</t>
  </si>
  <si>
    <t>Wágnerová Natali</t>
  </si>
  <si>
    <t>3.prosince 2013</t>
  </si>
  <si>
    <t>Kučera Adam</t>
  </si>
  <si>
    <t>Pečenka David</t>
  </si>
  <si>
    <t>17.prosince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</si>
</sst>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[$-405]d\.\ mmmm\ yyyy;@"/>
  </numFmts>
  <fonts count="15" x14ac:knownFonts="1">
    <font>
      <sz val="10"/>
      <name val="Arial"/>
      <charset val="238"/>
    </font>
    <font>
      <sz val="10"/>
      <name val="Arial"/>
      <charset val="238"/>
    </font>
    <font>
      <b/>
      <i/>
      <sz val="2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20"/>
      <color indexed="10"/>
      <name val="Times New Roman"/>
      <family val="1"/>
    </font>
    <font>
      <sz val="10"/>
      <name val="Book Antiqua"/>
      <family val="1"/>
    </font>
    <font>
      <b/>
      <i/>
      <sz val="16"/>
      <name val="Times New Roman"/>
      <family val="1"/>
    </font>
    <font>
      <b/>
      <sz val="10"/>
      <name val="Arial"/>
      <family val="2"/>
      <charset val="238"/>
    </font>
    <font>
      <sz val="10"/>
      <color indexed="9"/>
      <name val="Arial"/>
      <charset val="238"/>
    </font>
    <font>
      <sz val="18"/>
      <name val="Monotype Corsiva"/>
      <family val="4"/>
      <charset val="238"/>
    </font>
    <font>
      <sz val="10"/>
      <name val="Arial"/>
      <charset val="238"/>
    </font>
    <font>
      <b/>
      <i/>
      <sz val="20"/>
      <color indexed="10"/>
      <name val="Times New Roman"/>
      <family val="1"/>
      <charset val="238"/>
    </font>
    <font>
      <i/>
      <sz val="16"/>
      <name val="Times New Roman"/>
      <family val="1"/>
    </font>
    <font>
      <b/>
      <i/>
      <sz val="28"/>
      <name val="Times New Roman"/>
      <family val="1"/>
      <charset val="238"/>
    </font>
    <font>
      <b/>
      <i/>
      <sz val="2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textRotation="90"/>
    </xf>
    <xf numFmtId="43" fontId="2" fillId="0" borderId="0" xfId="1" applyNumberFormat="1" applyFont="1" applyAlignment="1"/>
    <xf numFmtId="43" fontId="0" fillId="0" borderId="0" xfId="1" applyNumberFormat="1" applyFont="1" applyAlignment="1"/>
    <xf numFmtId="164" fontId="3" fillId="0" borderId="0" xfId="0" applyNumberFormat="1" applyFont="1" applyAlignment="1">
      <alignment horizontal="center" textRotation="90"/>
    </xf>
    <xf numFmtId="0" fontId="5" fillId="0" borderId="0" xfId="0" applyFont="1"/>
    <xf numFmtId="0" fontId="6" fillId="0" borderId="0" xfId="0" applyFont="1" applyAlignment="1">
      <alignment horizontal="center"/>
    </xf>
    <xf numFmtId="2" fontId="0" fillId="0" borderId="0" xfId="0" applyNumberFormat="1"/>
    <xf numFmtId="2" fontId="7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2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11" fillId="0" borderId="0" xfId="0" applyFont="1" applyFill="1"/>
    <xf numFmtId="2" fontId="12" fillId="0" borderId="0" xfId="0" applyNumberFormat="1" applyFont="1"/>
    <xf numFmtId="2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center"/>
    </xf>
    <xf numFmtId="0" fontId="14" fillId="0" borderId="0" xfId="0" applyFont="1" applyFill="1"/>
    <xf numFmtId="164" fontId="3" fillId="0" borderId="0" xfId="0" applyNumberFormat="1" applyFont="1" applyFill="1" applyAlignment="1">
      <alignment horizontal="center" textRotation="90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tabSelected="1" zoomScale="70" zoomScaleNormal="70" workbookViewId="0">
      <selection activeCell="D36" sqref="D36"/>
    </sheetView>
  </sheetViews>
  <sheetFormatPr defaultRowHeight="12.75" x14ac:dyDescent="0.2"/>
  <cols>
    <col min="2" max="2" width="13.140625" bestFit="1" customWidth="1"/>
    <col min="3" max="3" width="37" style="13" bestFit="1" customWidth="1"/>
    <col min="4" max="4" width="23.140625" style="6" bestFit="1" customWidth="1"/>
    <col min="5" max="5" width="11.85546875" style="35" bestFit="1" customWidth="1"/>
    <col min="6" max="6" width="11" bestFit="1" customWidth="1"/>
    <col min="7" max="7" width="8.28515625" style="3" bestFit="1" customWidth="1"/>
    <col min="8" max="8" width="7.5703125" style="18" bestFit="1" customWidth="1"/>
    <col min="9" max="9" width="7.5703125" style="18" customWidth="1"/>
    <col min="10" max="10" width="8.5703125" style="13" bestFit="1" customWidth="1"/>
    <col min="11" max="15" width="8.28515625" style="13" bestFit="1" customWidth="1"/>
    <col min="16" max="16" width="8.7109375" style="13" bestFit="1" customWidth="1"/>
    <col min="17" max="17" width="8.140625" style="13" bestFit="1" customWidth="1"/>
    <col min="18" max="18" width="7.85546875" style="13" bestFit="1" customWidth="1"/>
    <col min="19" max="19" width="9.5703125" bestFit="1" customWidth="1"/>
    <col min="20" max="26" width="9.42578125" bestFit="1" customWidth="1"/>
    <col min="27" max="28" width="9.28515625" bestFit="1" customWidth="1"/>
  </cols>
  <sheetData>
    <row r="1" spans="2:29" ht="34.5" x14ac:dyDescent="0.45">
      <c r="B1" s="36" t="s">
        <v>65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29" ht="84" x14ac:dyDescent="0.35">
      <c r="B2" s="1" t="s">
        <v>0</v>
      </c>
      <c r="C2" s="23" t="s">
        <v>1</v>
      </c>
      <c r="D2" s="5" t="s">
        <v>33</v>
      </c>
      <c r="E2" s="34" t="s">
        <v>2</v>
      </c>
      <c r="F2" s="2" t="s">
        <v>23</v>
      </c>
      <c r="G2" s="7" t="s">
        <v>53</v>
      </c>
      <c r="H2" s="7" t="s">
        <v>54</v>
      </c>
      <c r="I2" s="32" t="s">
        <v>66</v>
      </c>
      <c r="J2" s="32" t="s">
        <v>68</v>
      </c>
      <c r="K2" s="32" t="s">
        <v>71</v>
      </c>
      <c r="L2" s="7"/>
      <c r="M2" s="7"/>
      <c r="N2" s="7"/>
      <c r="O2" s="7"/>
      <c r="P2" s="7"/>
      <c r="Q2" s="7"/>
      <c r="R2" s="7"/>
      <c r="S2" s="4"/>
    </row>
    <row r="3" spans="2:29" ht="25.5" x14ac:dyDescent="0.35">
      <c r="B3" s="1" t="s">
        <v>3</v>
      </c>
      <c r="C3" s="23" t="s">
        <v>36</v>
      </c>
      <c r="D3" s="5">
        <f t="shared" ref="D3:D36" si="0">SUM(S3:AA3)</f>
        <v>430.51</v>
      </c>
      <c r="E3" s="34">
        <v>1363</v>
      </c>
      <c r="F3" s="2">
        <v>5</v>
      </c>
      <c r="G3" s="11">
        <v>86.8</v>
      </c>
      <c r="H3" s="11">
        <v>76.430000000000007</v>
      </c>
      <c r="I3" s="27">
        <v>76.709999999999994</v>
      </c>
      <c r="J3" s="11">
        <v>90.57</v>
      </c>
      <c r="K3" s="11">
        <v>100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2">
        <f t="shared" ref="S3:S35" si="1">LARGE(G3:R3,1)</f>
        <v>100</v>
      </c>
      <c r="T3" s="12">
        <f t="shared" ref="T3:T36" si="2">LARGE(G3:R3,2)</f>
        <v>90.57</v>
      </c>
      <c r="U3" s="12">
        <f t="shared" ref="U3:U36" si="3">LARGE(G3:R3,3)</f>
        <v>86.8</v>
      </c>
      <c r="V3" s="12">
        <f t="shared" ref="V3:V36" si="4">LARGE(G3:R3,4)</f>
        <v>76.709999999999994</v>
      </c>
      <c r="W3" s="12">
        <f t="shared" ref="W3:W36" si="5">LARGE(G3:R3,5)</f>
        <v>76.430000000000007</v>
      </c>
      <c r="X3" s="12">
        <f t="shared" ref="X3:X36" si="6">LARGE(G3:R3,6)</f>
        <v>0</v>
      </c>
      <c r="Y3" s="12">
        <f t="shared" ref="Y3:Y36" si="7">LARGE(G3:R3,7)</f>
        <v>0</v>
      </c>
      <c r="Z3" s="12">
        <f t="shared" ref="Z3:Z36" si="8">LARGE(G3:R3,8)</f>
        <v>0</v>
      </c>
      <c r="AA3" s="12"/>
      <c r="AB3" s="12">
        <f t="shared" ref="AB3:AB36" si="9">SUM(S3:AA3)</f>
        <v>430.51</v>
      </c>
    </row>
    <row r="4" spans="2:29" ht="25.5" x14ac:dyDescent="0.35">
      <c r="B4" s="1" t="s">
        <v>4</v>
      </c>
      <c r="C4" s="23" t="s">
        <v>55</v>
      </c>
      <c r="D4" s="5">
        <f t="shared" si="0"/>
        <v>424.12</v>
      </c>
      <c r="E4" s="34">
        <v>1326</v>
      </c>
      <c r="F4" s="2">
        <v>5</v>
      </c>
      <c r="G4" s="11">
        <v>93.4</v>
      </c>
      <c r="H4" s="11">
        <v>81.14</v>
      </c>
      <c r="I4" s="27">
        <v>94.18</v>
      </c>
      <c r="J4" s="11">
        <v>85.86</v>
      </c>
      <c r="K4" s="11">
        <v>69.540000000000006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2">
        <f t="shared" si="1"/>
        <v>94.18</v>
      </c>
      <c r="T4" s="12">
        <f t="shared" si="2"/>
        <v>93.4</v>
      </c>
      <c r="U4" s="12">
        <f t="shared" si="3"/>
        <v>85.86</v>
      </c>
      <c r="V4" s="12">
        <f t="shared" si="4"/>
        <v>81.14</v>
      </c>
      <c r="W4" s="12">
        <f t="shared" si="5"/>
        <v>69.540000000000006</v>
      </c>
      <c r="X4" s="12">
        <f t="shared" si="6"/>
        <v>0</v>
      </c>
      <c r="Y4" s="12">
        <f t="shared" si="7"/>
        <v>0</v>
      </c>
      <c r="Z4" s="12">
        <f t="shared" si="8"/>
        <v>0</v>
      </c>
      <c r="AA4" s="12"/>
      <c r="AB4" s="12">
        <f t="shared" si="9"/>
        <v>424.12</v>
      </c>
    </row>
    <row r="5" spans="2:29" ht="25.5" x14ac:dyDescent="0.35">
      <c r="B5" s="1" t="s">
        <v>5</v>
      </c>
      <c r="C5" s="23" t="s">
        <v>38</v>
      </c>
      <c r="D5" s="5">
        <f t="shared" si="0"/>
        <v>420.24</v>
      </c>
      <c r="E5" s="34">
        <v>1220</v>
      </c>
      <c r="F5" s="2">
        <v>5</v>
      </c>
      <c r="G5" s="11">
        <v>73.599999999999994</v>
      </c>
      <c r="H5" s="11">
        <v>90.57</v>
      </c>
      <c r="I5" s="27">
        <v>82.53</v>
      </c>
      <c r="J5" s="11">
        <v>81.16</v>
      </c>
      <c r="K5" s="11">
        <v>92.38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2">
        <f t="shared" si="1"/>
        <v>92.38</v>
      </c>
      <c r="T5" s="12">
        <f t="shared" si="2"/>
        <v>90.57</v>
      </c>
      <c r="U5" s="12">
        <f t="shared" si="3"/>
        <v>82.53</v>
      </c>
      <c r="V5" s="12">
        <f t="shared" si="4"/>
        <v>81.16</v>
      </c>
      <c r="W5" s="12">
        <f t="shared" si="5"/>
        <v>73.599999999999994</v>
      </c>
      <c r="X5" s="12">
        <f t="shared" si="6"/>
        <v>0</v>
      </c>
      <c r="Y5" s="12">
        <f t="shared" si="7"/>
        <v>0</v>
      </c>
      <c r="Z5" s="12">
        <f t="shared" si="8"/>
        <v>0</v>
      </c>
      <c r="AA5" s="12"/>
      <c r="AB5" s="12">
        <f t="shared" si="9"/>
        <v>420.24</v>
      </c>
    </row>
    <row r="6" spans="2:29" ht="25.5" x14ac:dyDescent="0.35">
      <c r="B6" s="1" t="s">
        <v>6</v>
      </c>
      <c r="C6" s="23" t="s">
        <v>34</v>
      </c>
      <c r="D6" s="5">
        <f t="shared" si="0"/>
        <v>400</v>
      </c>
      <c r="E6" s="34">
        <v>1597</v>
      </c>
      <c r="F6" s="2">
        <v>4</v>
      </c>
      <c r="G6" s="11">
        <v>100</v>
      </c>
      <c r="H6" s="11">
        <v>100</v>
      </c>
      <c r="I6" s="27">
        <v>100</v>
      </c>
      <c r="J6" s="11">
        <v>100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2">
        <f t="shared" si="1"/>
        <v>100</v>
      </c>
      <c r="T6" s="12">
        <f t="shared" si="2"/>
        <v>100</v>
      </c>
      <c r="U6" s="12">
        <f t="shared" si="3"/>
        <v>100</v>
      </c>
      <c r="V6" s="12">
        <f t="shared" si="4"/>
        <v>100</v>
      </c>
      <c r="W6" s="12">
        <f t="shared" si="5"/>
        <v>0</v>
      </c>
      <c r="X6" s="12">
        <f t="shared" si="6"/>
        <v>0</v>
      </c>
      <c r="Y6" s="12">
        <f t="shared" si="7"/>
        <v>0</v>
      </c>
      <c r="Z6" s="12">
        <f t="shared" si="8"/>
        <v>0</v>
      </c>
      <c r="AA6" s="12"/>
      <c r="AB6" s="12">
        <f t="shared" si="9"/>
        <v>400</v>
      </c>
    </row>
    <row r="7" spans="2:29" ht="25.5" x14ac:dyDescent="0.35">
      <c r="B7" s="1" t="s">
        <v>7</v>
      </c>
      <c r="C7" s="23" t="s">
        <v>37</v>
      </c>
      <c r="D7" s="5">
        <f t="shared" si="0"/>
        <v>368.90999999999997</v>
      </c>
      <c r="E7" s="34">
        <v>1255</v>
      </c>
      <c r="F7" s="2">
        <v>5</v>
      </c>
      <c r="G7" s="11">
        <v>60.4</v>
      </c>
      <c r="H7" s="11">
        <v>57.57</v>
      </c>
      <c r="I7" s="27">
        <v>70.88</v>
      </c>
      <c r="J7" s="11">
        <v>95.29</v>
      </c>
      <c r="K7" s="11">
        <v>84.77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2">
        <f t="shared" si="1"/>
        <v>95.29</v>
      </c>
      <c r="T7" s="12">
        <f t="shared" si="2"/>
        <v>84.77</v>
      </c>
      <c r="U7" s="12">
        <f t="shared" si="3"/>
        <v>70.88</v>
      </c>
      <c r="V7" s="12">
        <f t="shared" si="4"/>
        <v>60.4</v>
      </c>
      <c r="W7" s="12">
        <f t="shared" si="5"/>
        <v>57.57</v>
      </c>
      <c r="X7" s="12">
        <f t="shared" si="6"/>
        <v>0</v>
      </c>
      <c r="Y7" s="12">
        <f t="shared" si="7"/>
        <v>0</v>
      </c>
      <c r="Z7" s="12">
        <f t="shared" si="8"/>
        <v>0</v>
      </c>
      <c r="AA7" s="12"/>
      <c r="AB7" s="12">
        <f t="shared" si="9"/>
        <v>368.90999999999997</v>
      </c>
    </row>
    <row r="8" spans="2:29" ht="25.5" x14ac:dyDescent="0.35">
      <c r="B8" s="1" t="s">
        <v>8</v>
      </c>
      <c r="C8" s="23" t="s">
        <v>52</v>
      </c>
      <c r="D8" s="5">
        <f t="shared" si="0"/>
        <v>291.75</v>
      </c>
      <c r="E8" s="34">
        <v>1213</v>
      </c>
      <c r="F8" s="2">
        <v>4</v>
      </c>
      <c r="G8" s="11">
        <v>53.8</v>
      </c>
      <c r="H8" s="11">
        <v>95.29</v>
      </c>
      <c r="I8" s="27">
        <v>88.35</v>
      </c>
      <c r="J8" s="11">
        <v>0</v>
      </c>
      <c r="K8" s="11">
        <v>54.31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2">
        <f t="shared" si="1"/>
        <v>95.29</v>
      </c>
      <c r="T8" s="12">
        <f t="shared" si="2"/>
        <v>88.35</v>
      </c>
      <c r="U8" s="12">
        <f t="shared" si="3"/>
        <v>54.31</v>
      </c>
      <c r="V8" s="12">
        <f t="shared" si="4"/>
        <v>53.8</v>
      </c>
      <c r="W8" s="12">
        <f t="shared" si="5"/>
        <v>0</v>
      </c>
      <c r="X8" s="12">
        <f t="shared" si="6"/>
        <v>0</v>
      </c>
      <c r="Y8" s="12">
        <f t="shared" si="7"/>
        <v>0</v>
      </c>
      <c r="Z8" s="12">
        <f t="shared" si="8"/>
        <v>0</v>
      </c>
      <c r="AA8" s="12"/>
      <c r="AB8" s="12">
        <f t="shared" si="9"/>
        <v>291.75</v>
      </c>
    </row>
    <row r="9" spans="2:29" ht="25.5" x14ac:dyDescent="0.35">
      <c r="B9" s="1" t="s">
        <v>9</v>
      </c>
      <c r="C9" s="23" t="s">
        <v>43</v>
      </c>
      <c r="D9" s="5">
        <f t="shared" si="0"/>
        <v>248.39</v>
      </c>
      <c r="E9" s="34">
        <v>1183</v>
      </c>
      <c r="F9" s="2">
        <v>4</v>
      </c>
      <c r="G9" s="11">
        <v>47.2</v>
      </c>
      <c r="H9" s="11">
        <v>85.86</v>
      </c>
      <c r="I9" s="27">
        <v>53.41</v>
      </c>
      <c r="J9" s="11">
        <v>0</v>
      </c>
      <c r="K9" s="11">
        <v>61.92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2">
        <f t="shared" si="1"/>
        <v>85.86</v>
      </c>
      <c r="T9" s="12">
        <f t="shared" si="2"/>
        <v>61.92</v>
      </c>
      <c r="U9" s="12">
        <f t="shared" si="3"/>
        <v>53.41</v>
      </c>
      <c r="V9" s="12">
        <f t="shared" si="4"/>
        <v>47.2</v>
      </c>
      <c r="W9" s="12">
        <f t="shared" si="5"/>
        <v>0</v>
      </c>
      <c r="X9" s="12">
        <f t="shared" si="6"/>
        <v>0</v>
      </c>
      <c r="Y9" s="12">
        <f t="shared" si="7"/>
        <v>0</v>
      </c>
      <c r="Z9" s="12">
        <f t="shared" si="8"/>
        <v>0</v>
      </c>
      <c r="AA9" s="12"/>
      <c r="AB9" s="12">
        <f t="shared" si="9"/>
        <v>248.39</v>
      </c>
    </row>
    <row r="10" spans="2:29" ht="25.5" x14ac:dyDescent="0.35">
      <c r="B10" s="1" t="s">
        <v>10</v>
      </c>
      <c r="C10" s="23" t="s">
        <v>45</v>
      </c>
      <c r="D10" s="5">
        <f t="shared" si="0"/>
        <v>231.86999999999998</v>
      </c>
      <c r="E10" s="34">
        <v>1131</v>
      </c>
      <c r="F10" s="2">
        <v>4</v>
      </c>
      <c r="G10" s="11">
        <v>0</v>
      </c>
      <c r="H10" s="11">
        <v>71.709999999999994</v>
      </c>
      <c r="I10" s="27">
        <v>41.76</v>
      </c>
      <c r="J10" s="11">
        <v>71.709999999999994</v>
      </c>
      <c r="K10" s="11">
        <v>46.69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2">
        <f t="shared" si="1"/>
        <v>71.709999999999994</v>
      </c>
      <c r="T10" s="12">
        <f t="shared" si="2"/>
        <v>71.709999999999994</v>
      </c>
      <c r="U10" s="12">
        <f t="shared" si="3"/>
        <v>46.69</v>
      </c>
      <c r="V10" s="12">
        <f t="shared" si="4"/>
        <v>41.76</v>
      </c>
      <c r="W10" s="12">
        <f t="shared" si="5"/>
        <v>0</v>
      </c>
      <c r="X10" s="12">
        <f t="shared" si="6"/>
        <v>0</v>
      </c>
      <c r="Y10" s="12">
        <f t="shared" si="7"/>
        <v>0</v>
      </c>
      <c r="Z10" s="12">
        <f t="shared" si="8"/>
        <v>0</v>
      </c>
      <c r="AA10" s="12"/>
      <c r="AB10" s="12">
        <f t="shared" si="9"/>
        <v>231.86999999999998</v>
      </c>
    </row>
    <row r="11" spans="2:29" ht="25.5" x14ac:dyDescent="0.35">
      <c r="B11" s="1" t="s">
        <v>11</v>
      </c>
      <c r="C11" s="23" t="s">
        <v>59</v>
      </c>
      <c r="D11" s="5">
        <f t="shared" si="0"/>
        <v>221.1</v>
      </c>
      <c r="E11" s="34">
        <v>1086</v>
      </c>
      <c r="F11" s="2">
        <v>4</v>
      </c>
      <c r="G11" s="11">
        <v>0</v>
      </c>
      <c r="H11" s="11">
        <v>62.29</v>
      </c>
      <c r="I11" s="27">
        <v>65.06</v>
      </c>
      <c r="J11" s="11">
        <v>62.29</v>
      </c>
      <c r="K11" s="11">
        <v>31.46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2">
        <f t="shared" si="1"/>
        <v>65.06</v>
      </c>
      <c r="T11" s="12">
        <f t="shared" si="2"/>
        <v>62.29</v>
      </c>
      <c r="U11" s="12">
        <f t="shared" si="3"/>
        <v>62.29</v>
      </c>
      <c r="V11" s="12">
        <f t="shared" si="4"/>
        <v>31.46</v>
      </c>
      <c r="W11" s="12">
        <f t="shared" si="5"/>
        <v>0</v>
      </c>
      <c r="X11" s="12">
        <f t="shared" si="6"/>
        <v>0</v>
      </c>
      <c r="Y11" s="12">
        <f t="shared" si="7"/>
        <v>0</v>
      </c>
      <c r="Z11" s="12">
        <f t="shared" si="8"/>
        <v>0</v>
      </c>
      <c r="AA11" s="12"/>
      <c r="AB11" s="12">
        <f t="shared" si="9"/>
        <v>221.1</v>
      </c>
    </row>
    <row r="12" spans="2:29" ht="25.5" x14ac:dyDescent="0.35">
      <c r="B12" s="1" t="s">
        <v>12</v>
      </c>
      <c r="C12" s="23" t="s">
        <v>42</v>
      </c>
      <c r="D12" s="5">
        <f t="shared" si="0"/>
        <v>215.4</v>
      </c>
      <c r="E12" s="34">
        <v>1048</v>
      </c>
      <c r="F12" s="2">
        <v>5</v>
      </c>
      <c r="G12" s="11">
        <v>20.8</v>
      </c>
      <c r="H12" s="11">
        <v>38.71</v>
      </c>
      <c r="I12" s="27">
        <v>59.24</v>
      </c>
      <c r="J12" s="11">
        <v>57.57</v>
      </c>
      <c r="K12" s="11">
        <v>39.08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2">
        <f t="shared" si="1"/>
        <v>59.24</v>
      </c>
      <c r="T12" s="12">
        <f t="shared" si="2"/>
        <v>57.57</v>
      </c>
      <c r="U12" s="12">
        <f t="shared" si="3"/>
        <v>39.08</v>
      </c>
      <c r="V12" s="12">
        <f t="shared" si="4"/>
        <v>38.71</v>
      </c>
      <c r="W12" s="12">
        <f t="shared" si="5"/>
        <v>20.8</v>
      </c>
      <c r="X12" s="12">
        <f t="shared" si="6"/>
        <v>0</v>
      </c>
      <c r="Y12" s="12">
        <f t="shared" si="7"/>
        <v>0</v>
      </c>
      <c r="Z12" s="12">
        <f t="shared" si="8"/>
        <v>0</v>
      </c>
      <c r="AA12" s="12"/>
      <c r="AB12" s="12">
        <f t="shared" si="9"/>
        <v>215.4</v>
      </c>
    </row>
    <row r="13" spans="2:29" ht="25.5" x14ac:dyDescent="0.35">
      <c r="B13" s="1" t="s">
        <v>13</v>
      </c>
      <c r="C13" s="23" t="s">
        <v>56</v>
      </c>
      <c r="D13" s="5">
        <f t="shared" si="0"/>
        <v>185.07999999999998</v>
      </c>
      <c r="E13" s="34">
        <v>1087</v>
      </c>
      <c r="F13" s="2">
        <v>4</v>
      </c>
      <c r="G13" s="11">
        <v>34</v>
      </c>
      <c r="H13" s="11">
        <v>48.14</v>
      </c>
      <c r="I13" s="27">
        <v>35.94</v>
      </c>
      <c r="J13" s="11">
        <v>67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2">
        <f t="shared" si="1"/>
        <v>67</v>
      </c>
      <c r="T13" s="12">
        <f t="shared" si="2"/>
        <v>48.14</v>
      </c>
      <c r="U13" s="12">
        <f t="shared" si="3"/>
        <v>35.94</v>
      </c>
      <c r="V13" s="12">
        <f t="shared" si="4"/>
        <v>34</v>
      </c>
      <c r="W13" s="12">
        <f t="shared" si="5"/>
        <v>0</v>
      </c>
      <c r="X13" s="12">
        <f t="shared" si="6"/>
        <v>0</v>
      </c>
      <c r="Y13" s="12">
        <f t="shared" si="7"/>
        <v>0</v>
      </c>
      <c r="Z13" s="12">
        <f t="shared" si="8"/>
        <v>0</v>
      </c>
      <c r="AA13" s="12"/>
      <c r="AB13" s="12">
        <f t="shared" si="9"/>
        <v>185.07999999999998</v>
      </c>
    </row>
    <row r="14" spans="2:29" ht="25.5" x14ac:dyDescent="0.35">
      <c r="B14" s="1" t="s">
        <v>14</v>
      </c>
      <c r="C14" s="31" t="s">
        <v>35</v>
      </c>
      <c r="D14" s="5">
        <f t="shared" si="0"/>
        <v>182.14</v>
      </c>
      <c r="E14" s="34">
        <v>1154</v>
      </c>
      <c r="F14" s="2">
        <v>3</v>
      </c>
      <c r="G14" s="11">
        <v>67</v>
      </c>
      <c r="H14" s="11">
        <v>67</v>
      </c>
      <c r="I14" s="27">
        <v>0</v>
      </c>
      <c r="J14" s="11">
        <v>48.14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2">
        <f t="shared" si="1"/>
        <v>67</v>
      </c>
      <c r="T14" s="12">
        <f t="shared" si="2"/>
        <v>67</v>
      </c>
      <c r="U14" s="12">
        <f t="shared" si="3"/>
        <v>48.14</v>
      </c>
      <c r="V14" s="12">
        <f t="shared" si="4"/>
        <v>0</v>
      </c>
      <c r="W14" s="12">
        <f t="shared" si="5"/>
        <v>0</v>
      </c>
      <c r="X14" s="12">
        <f t="shared" si="6"/>
        <v>0</v>
      </c>
      <c r="Y14" s="12">
        <f t="shared" si="7"/>
        <v>0</v>
      </c>
      <c r="Z14" s="12">
        <f t="shared" si="8"/>
        <v>0</v>
      </c>
      <c r="AA14" s="12"/>
      <c r="AB14" s="12">
        <f t="shared" si="9"/>
        <v>182.14</v>
      </c>
    </row>
    <row r="15" spans="2:29" ht="25.5" x14ac:dyDescent="0.35">
      <c r="B15" s="1" t="s">
        <v>15</v>
      </c>
      <c r="C15" s="33" t="s">
        <v>69</v>
      </c>
      <c r="D15" s="5">
        <f t="shared" si="0"/>
        <v>153.58000000000001</v>
      </c>
      <c r="E15" s="34">
        <v>1172</v>
      </c>
      <c r="F15" s="2">
        <v>2</v>
      </c>
      <c r="G15" s="11">
        <v>0</v>
      </c>
      <c r="H15" s="11">
        <v>0</v>
      </c>
      <c r="I15" s="27">
        <v>0</v>
      </c>
      <c r="J15" s="11">
        <v>76.430000000000007</v>
      </c>
      <c r="K15" s="11">
        <v>77.150000000000006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2">
        <f t="shared" si="1"/>
        <v>77.150000000000006</v>
      </c>
      <c r="T15" s="12">
        <f t="shared" si="2"/>
        <v>76.430000000000007</v>
      </c>
      <c r="U15" s="12">
        <f t="shared" si="3"/>
        <v>0</v>
      </c>
      <c r="V15" s="12">
        <f t="shared" si="4"/>
        <v>0</v>
      </c>
      <c r="W15" s="12">
        <f t="shared" si="5"/>
        <v>0</v>
      </c>
      <c r="X15" s="12">
        <f t="shared" si="6"/>
        <v>0</v>
      </c>
      <c r="Y15" s="12">
        <f t="shared" si="7"/>
        <v>0</v>
      </c>
      <c r="Z15" s="12">
        <f t="shared" si="8"/>
        <v>0</v>
      </c>
      <c r="AA15" s="12"/>
      <c r="AB15" s="12">
        <f t="shared" si="9"/>
        <v>153.58000000000001</v>
      </c>
    </row>
    <row r="16" spans="2:29" ht="25.5" x14ac:dyDescent="0.35">
      <c r="B16" s="1" t="s">
        <v>16</v>
      </c>
      <c r="C16" s="31" t="s">
        <v>39</v>
      </c>
      <c r="D16" s="5">
        <f t="shared" si="0"/>
        <v>123.63</v>
      </c>
      <c r="E16" s="34">
        <v>1007</v>
      </c>
      <c r="F16" s="2">
        <v>2</v>
      </c>
      <c r="G16" s="11">
        <v>80.2</v>
      </c>
      <c r="H16" s="11">
        <v>43.43</v>
      </c>
      <c r="I16" s="27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2">
        <f t="shared" si="1"/>
        <v>80.2</v>
      </c>
      <c r="T16" s="12">
        <f t="shared" si="2"/>
        <v>43.43</v>
      </c>
      <c r="U16" s="12">
        <f t="shared" si="3"/>
        <v>0</v>
      </c>
      <c r="V16" s="12">
        <f t="shared" si="4"/>
        <v>0</v>
      </c>
      <c r="W16" s="12">
        <f t="shared" si="5"/>
        <v>0</v>
      </c>
      <c r="X16" s="12">
        <f t="shared" si="6"/>
        <v>0</v>
      </c>
      <c r="Y16" s="12">
        <f t="shared" si="7"/>
        <v>0</v>
      </c>
      <c r="Z16" s="12">
        <f t="shared" si="8"/>
        <v>0</v>
      </c>
      <c r="AA16" s="12"/>
      <c r="AB16" s="12">
        <f t="shared" si="9"/>
        <v>123.63</v>
      </c>
      <c r="AC16" s="10"/>
    </row>
    <row r="17" spans="2:28" ht="25.5" x14ac:dyDescent="0.35">
      <c r="B17" s="1" t="s">
        <v>17</v>
      </c>
      <c r="C17" s="23" t="s">
        <v>60</v>
      </c>
      <c r="D17" s="5">
        <f t="shared" si="0"/>
        <v>116.85999999999999</v>
      </c>
      <c r="E17" s="34">
        <v>928</v>
      </c>
      <c r="F17" s="2">
        <v>4</v>
      </c>
      <c r="G17" s="11">
        <v>0</v>
      </c>
      <c r="H17" s="11">
        <v>52.86</v>
      </c>
      <c r="I17" s="27">
        <v>24.29</v>
      </c>
      <c r="J17" s="11">
        <v>38.71</v>
      </c>
      <c r="K17" s="11">
        <v>1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2">
        <f t="shared" si="1"/>
        <v>52.86</v>
      </c>
      <c r="T17" s="12">
        <f t="shared" si="2"/>
        <v>38.71</v>
      </c>
      <c r="U17" s="12">
        <f t="shared" si="3"/>
        <v>24.29</v>
      </c>
      <c r="V17" s="12">
        <f t="shared" si="4"/>
        <v>1</v>
      </c>
      <c r="W17" s="12">
        <f t="shared" si="5"/>
        <v>0</v>
      </c>
      <c r="X17" s="12">
        <f t="shared" si="6"/>
        <v>0</v>
      </c>
      <c r="Y17" s="12">
        <f t="shared" si="7"/>
        <v>0</v>
      </c>
      <c r="Z17" s="12">
        <f t="shared" si="8"/>
        <v>0</v>
      </c>
      <c r="AA17" s="12"/>
      <c r="AB17" s="12">
        <f t="shared" si="9"/>
        <v>116.85999999999999</v>
      </c>
    </row>
    <row r="18" spans="2:28" ht="25.5" x14ac:dyDescent="0.35">
      <c r="B18" s="1" t="s">
        <v>18</v>
      </c>
      <c r="C18" s="23" t="s">
        <v>57</v>
      </c>
      <c r="D18" s="5">
        <f t="shared" si="0"/>
        <v>107.75000000000001</v>
      </c>
      <c r="E18" s="34">
        <v>964</v>
      </c>
      <c r="F18" s="2">
        <v>4</v>
      </c>
      <c r="G18" s="11">
        <v>27.4</v>
      </c>
      <c r="H18" s="11">
        <v>0</v>
      </c>
      <c r="I18" s="27">
        <v>30.12</v>
      </c>
      <c r="J18" s="11">
        <v>34</v>
      </c>
      <c r="K18" s="11">
        <v>16.23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2">
        <f t="shared" si="1"/>
        <v>34</v>
      </c>
      <c r="T18" s="12">
        <f t="shared" si="2"/>
        <v>30.12</v>
      </c>
      <c r="U18" s="12">
        <f t="shared" si="3"/>
        <v>27.4</v>
      </c>
      <c r="V18" s="12">
        <f t="shared" si="4"/>
        <v>16.23</v>
      </c>
      <c r="W18" s="12">
        <f t="shared" si="5"/>
        <v>0</v>
      </c>
      <c r="X18" s="12">
        <f t="shared" si="6"/>
        <v>0</v>
      </c>
      <c r="Y18" s="12">
        <f t="shared" si="7"/>
        <v>0</v>
      </c>
      <c r="Z18" s="12">
        <f t="shared" si="8"/>
        <v>0</v>
      </c>
      <c r="AA18" s="12"/>
      <c r="AB18" s="12">
        <f t="shared" si="9"/>
        <v>107.75000000000001</v>
      </c>
    </row>
    <row r="19" spans="2:28" ht="25.5" x14ac:dyDescent="0.35">
      <c r="B19" s="1" t="s">
        <v>19</v>
      </c>
      <c r="C19" s="23" t="s">
        <v>41</v>
      </c>
      <c r="D19" s="5">
        <f t="shared" si="0"/>
        <v>93.460000000000008</v>
      </c>
      <c r="E19" s="34">
        <v>1059</v>
      </c>
      <c r="F19" s="2">
        <v>2</v>
      </c>
      <c r="G19" s="11">
        <v>40.6</v>
      </c>
      <c r="H19" s="11">
        <v>0</v>
      </c>
      <c r="I19" s="27">
        <v>0</v>
      </c>
      <c r="J19" s="11">
        <v>52.86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2">
        <f t="shared" si="1"/>
        <v>52.86</v>
      </c>
      <c r="T19" s="12">
        <f t="shared" si="2"/>
        <v>40.6</v>
      </c>
      <c r="U19" s="12">
        <f t="shared" si="3"/>
        <v>0</v>
      </c>
      <c r="V19" s="12">
        <f t="shared" si="4"/>
        <v>0</v>
      </c>
      <c r="W19" s="12">
        <f t="shared" si="5"/>
        <v>0</v>
      </c>
      <c r="X19" s="12">
        <f t="shared" si="6"/>
        <v>0</v>
      </c>
      <c r="Y19" s="12">
        <f t="shared" si="7"/>
        <v>0</v>
      </c>
      <c r="Z19" s="12">
        <f t="shared" si="8"/>
        <v>0</v>
      </c>
      <c r="AA19" s="12"/>
      <c r="AB19" s="12">
        <f t="shared" si="9"/>
        <v>93.460000000000008</v>
      </c>
    </row>
    <row r="20" spans="2:28" ht="25.5" x14ac:dyDescent="0.35">
      <c r="B20" s="1" t="s">
        <v>20</v>
      </c>
      <c r="C20" s="23" t="s">
        <v>63</v>
      </c>
      <c r="D20" s="5">
        <f t="shared" si="0"/>
        <v>77.319999999999993</v>
      </c>
      <c r="E20" s="34">
        <v>915</v>
      </c>
      <c r="F20" s="2">
        <v>4</v>
      </c>
      <c r="G20" s="11">
        <v>0</v>
      </c>
      <c r="H20" s="11">
        <v>5.71</v>
      </c>
      <c r="I20" s="27">
        <v>18.47</v>
      </c>
      <c r="J20" s="11">
        <v>29.29</v>
      </c>
      <c r="K20" s="11">
        <v>23.85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2">
        <f t="shared" si="1"/>
        <v>29.29</v>
      </c>
      <c r="T20" s="12">
        <f t="shared" si="2"/>
        <v>23.85</v>
      </c>
      <c r="U20" s="12">
        <f t="shared" si="3"/>
        <v>18.47</v>
      </c>
      <c r="V20" s="12">
        <f t="shared" si="4"/>
        <v>5.71</v>
      </c>
      <c r="W20" s="12">
        <f t="shared" si="5"/>
        <v>0</v>
      </c>
      <c r="X20" s="12">
        <f t="shared" si="6"/>
        <v>0</v>
      </c>
      <c r="Y20" s="12">
        <f t="shared" si="7"/>
        <v>0</v>
      </c>
      <c r="Z20" s="12">
        <f t="shared" si="8"/>
        <v>0</v>
      </c>
      <c r="AA20" s="12"/>
      <c r="AB20" s="12">
        <f t="shared" si="9"/>
        <v>77.319999999999993</v>
      </c>
    </row>
    <row r="21" spans="2:28" ht="25.5" x14ac:dyDescent="0.35">
      <c r="B21" s="1" t="s">
        <v>21</v>
      </c>
      <c r="C21" s="23" t="s">
        <v>58</v>
      </c>
      <c r="D21" s="5">
        <f t="shared" si="0"/>
        <v>63.349999999999994</v>
      </c>
      <c r="E21" s="34">
        <v>889</v>
      </c>
      <c r="F21" s="2">
        <v>3</v>
      </c>
      <c r="G21" s="11">
        <v>14.2</v>
      </c>
      <c r="H21" s="11">
        <v>29.29</v>
      </c>
      <c r="I21" s="27">
        <v>0</v>
      </c>
      <c r="J21" s="11">
        <v>19.86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2">
        <f t="shared" si="1"/>
        <v>29.29</v>
      </c>
      <c r="T21" s="12">
        <f t="shared" si="2"/>
        <v>19.86</v>
      </c>
      <c r="U21" s="12">
        <f t="shared" si="3"/>
        <v>14.2</v>
      </c>
      <c r="V21" s="12">
        <f t="shared" si="4"/>
        <v>0</v>
      </c>
      <c r="W21" s="12">
        <f t="shared" si="5"/>
        <v>0</v>
      </c>
      <c r="X21" s="12">
        <f t="shared" si="6"/>
        <v>0</v>
      </c>
      <c r="Y21" s="12">
        <f t="shared" si="7"/>
        <v>0</v>
      </c>
      <c r="Z21" s="12">
        <f t="shared" si="8"/>
        <v>0</v>
      </c>
      <c r="AA21" s="12"/>
      <c r="AB21" s="12">
        <f t="shared" si="9"/>
        <v>63.349999999999994</v>
      </c>
    </row>
    <row r="22" spans="2:28" ht="25.5" x14ac:dyDescent="0.35">
      <c r="B22" s="1" t="s">
        <v>22</v>
      </c>
      <c r="C22" s="23" t="s">
        <v>48</v>
      </c>
      <c r="D22" s="5">
        <f t="shared" si="0"/>
        <v>58.57</v>
      </c>
      <c r="E22" s="34">
        <v>1099</v>
      </c>
      <c r="F22" s="2">
        <v>2</v>
      </c>
      <c r="G22" s="11">
        <v>0</v>
      </c>
      <c r="H22" s="11">
        <v>15.14</v>
      </c>
      <c r="I22" s="27">
        <v>0</v>
      </c>
      <c r="J22" s="11">
        <v>43.43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2">
        <f t="shared" si="1"/>
        <v>43.43</v>
      </c>
      <c r="T22" s="12">
        <f t="shared" si="2"/>
        <v>15.14</v>
      </c>
      <c r="U22" s="12">
        <f t="shared" si="3"/>
        <v>0</v>
      </c>
      <c r="V22" s="12">
        <f t="shared" si="4"/>
        <v>0</v>
      </c>
      <c r="W22" s="12">
        <f t="shared" si="5"/>
        <v>0</v>
      </c>
      <c r="X22" s="12">
        <f t="shared" si="6"/>
        <v>0</v>
      </c>
      <c r="Y22" s="12">
        <f t="shared" si="7"/>
        <v>0</v>
      </c>
      <c r="Z22" s="12">
        <f t="shared" si="8"/>
        <v>0</v>
      </c>
      <c r="AA22" s="12"/>
      <c r="AB22" s="12">
        <f t="shared" si="9"/>
        <v>58.57</v>
      </c>
    </row>
    <row r="23" spans="2:28" ht="25.5" x14ac:dyDescent="0.35">
      <c r="B23" s="1" t="s">
        <v>25</v>
      </c>
      <c r="C23" s="31" t="s">
        <v>67</v>
      </c>
      <c r="D23" s="5">
        <f t="shared" si="0"/>
        <v>47.59</v>
      </c>
      <c r="E23" s="34">
        <v>1000</v>
      </c>
      <c r="F23" s="2">
        <v>1</v>
      </c>
      <c r="G23" s="11">
        <v>0</v>
      </c>
      <c r="H23" s="11">
        <v>0</v>
      </c>
      <c r="I23" s="27">
        <v>47.59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2">
        <f t="shared" si="1"/>
        <v>47.59</v>
      </c>
      <c r="T23" s="12">
        <f t="shared" si="2"/>
        <v>0</v>
      </c>
      <c r="U23" s="12">
        <f t="shared" si="3"/>
        <v>0</v>
      </c>
      <c r="V23" s="12">
        <f t="shared" si="4"/>
        <v>0</v>
      </c>
      <c r="W23" s="12">
        <f t="shared" si="5"/>
        <v>0</v>
      </c>
      <c r="X23" s="12">
        <f t="shared" si="6"/>
        <v>0</v>
      </c>
      <c r="Y23" s="12">
        <f t="shared" si="7"/>
        <v>0</v>
      </c>
      <c r="Z23" s="12">
        <f t="shared" si="8"/>
        <v>0</v>
      </c>
      <c r="AA23" s="12"/>
      <c r="AB23" s="12">
        <f t="shared" si="9"/>
        <v>47.59</v>
      </c>
    </row>
    <row r="24" spans="2:28" ht="25.5" x14ac:dyDescent="0.35">
      <c r="B24" s="1" t="s">
        <v>26</v>
      </c>
      <c r="C24" s="23" t="s">
        <v>62</v>
      </c>
      <c r="D24" s="5">
        <f t="shared" si="0"/>
        <v>38.22</v>
      </c>
      <c r="E24" s="34">
        <v>865</v>
      </c>
      <c r="F24" s="2">
        <v>3</v>
      </c>
      <c r="G24" s="11">
        <v>0</v>
      </c>
      <c r="H24" s="11">
        <v>10.43</v>
      </c>
      <c r="I24" s="27">
        <v>12.65</v>
      </c>
      <c r="J24" s="11">
        <v>15.14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2">
        <f t="shared" si="1"/>
        <v>15.14</v>
      </c>
      <c r="T24" s="12">
        <f t="shared" si="2"/>
        <v>12.65</v>
      </c>
      <c r="U24" s="12">
        <f t="shared" si="3"/>
        <v>10.43</v>
      </c>
      <c r="V24" s="12">
        <f t="shared" si="4"/>
        <v>0</v>
      </c>
      <c r="W24" s="12">
        <f t="shared" si="5"/>
        <v>0</v>
      </c>
      <c r="X24" s="12">
        <f t="shared" si="6"/>
        <v>0</v>
      </c>
      <c r="Y24" s="12">
        <f t="shared" si="7"/>
        <v>0</v>
      </c>
      <c r="Z24" s="12">
        <f t="shared" si="8"/>
        <v>0</v>
      </c>
      <c r="AA24" s="12"/>
      <c r="AB24" s="12">
        <f t="shared" si="9"/>
        <v>38.22</v>
      </c>
    </row>
    <row r="25" spans="2:28" ht="25.5" x14ac:dyDescent="0.35">
      <c r="B25" s="1" t="s">
        <v>27</v>
      </c>
      <c r="C25" s="23" t="s">
        <v>40</v>
      </c>
      <c r="D25" s="5">
        <f t="shared" si="0"/>
        <v>35</v>
      </c>
      <c r="E25" s="34">
        <v>899</v>
      </c>
      <c r="F25" s="2">
        <v>2</v>
      </c>
      <c r="G25" s="11">
        <v>1</v>
      </c>
      <c r="H25" s="11">
        <v>34</v>
      </c>
      <c r="I25" s="27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2">
        <f t="shared" si="1"/>
        <v>34</v>
      </c>
      <c r="T25" s="12">
        <f t="shared" si="2"/>
        <v>1</v>
      </c>
      <c r="U25" s="12">
        <f t="shared" si="3"/>
        <v>0</v>
      </c>
      <c r="V25" s="12">
        <f t="shared" si="4"/>
        <v>0</v>
      </c>
      <c r="W25" s="12">
        <f t="shared" si="5"/>
        <v>0</v>
      </c>
      <c r="X25" s="12">
        <f t="shared" si="6"/>
        <v>0</v>
      </c>
      <c r="Y25" s="12">
        <f t="shared" si="7"/>
        <v>0</v>
      </c>
      <c r="Z25" s="12">
        <f t="shared" si="8"/>
        <v>0</v>
      </c>
      <c r="AA25" s="12"/>
      <c r="AB25" s="12">
        <f t="shared" si="9"/>
        <v>35</v>
      </c>
    </row>
    <row r="26" spans="2:28" ht="25.5" x14ac:dyDescent="0.35">
      <c r="B26" s="1" t="s">
        <v>28</v>
      </c>
      <c r="C26" s="23" t="s">
        <v>70</v>
      </c>
      <c r="D26" s="5">
        <f t="shared" si="0"/>
        <v>33.19</v>
      </c>
      <c r="E26" s="34">
        <v>756</v>
      </c>
      <c r="F26" s="2">
        <v>2</v>
      </c>
      <c r="G26" s="11">
        <v>0</v>
      </c>
      <c r="H26" s="11">
        <v>0</v>
      </c>
      <c r="I26" s="27">
        <v>0</v>
      </c>
      <c r="J26" s="11">
        <v>24.57</v>
      </c>
      <c r="K26" s="11">
        <v>8.6199999999999992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2">
        <f t="shared" si="1"/>
        <v>24.57</v>
      </c>
      <c r="T26" s="12">
        <f t="shared" si="2"/>
        <v>8.6199999999999992</v>
      </c>
      <c r="U26" s="12">
        <f t="shared" si="3"/>
        <v>0</v>
      </c>
      <c r="V26" s="12">
        <f t="shared" si="4"/>
        <v>0</v>
      </c>
      <c r="W26" s="12">
        <f t="shared" si="5"/>
        <v>0</v>
      </c>
      <c r="X26" s="12">
        <f t="shared" si="6"/>
        <v>0</v>
      </c>
      <c r="Y26" s="12">
        <f t="shared" si="7"/>
        <v>0</v>
      </c>
      <c r="Z26" s="12">
        <f t="shared" si="8"/>
        <v>0</v>
      </c>
      <c r="AA26" s="12"/>
      <c r="AB26" s="12">
        <f t="shared" si="9"/>
        <v>33.19</v>
      </c>
    </row>
    <row r="27" spans="2:28" ht="25.5" x14ac:dyDescent="0.35">
      <c r="B27" s="1" t="s">
        <v>29</v>
      </c>
      <c r="C27" s="23" t="s">
        <v>50</v>
      </c>
      <c r="D27" s="5">
        <f t="shared" si="0"/>
        <v>33.17</v>
      </c>
      <c r="E27" s="34">
        <v>843</v>
      </c>
      <c r="F27" s="2">
        <v>3</v>
      </c>
      <c r="G27" s="11">
        <v>7.6</v>
      </c>
      <c r="H27" s="11">
        <v>24.57</v>
      </c>
      <c r="I27" s="27">
        <v>0</v>
      </c>
      <c r="J27" s="11">
        <v>1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2">
        <f t="shared" si="1"/>
        <v>24.57</v>
      </c>
      <c r="T27" s="12">
        <f t="shared" si="2"/>
        <v>7.6</v>
      </c>
      <c r="U27" s="12">
        <f t="shared" si="3"/>
        <v>1</v>
      </c>
      <c r="V27" s="12">
        <f t="shared" si="4"/>
        <v>0</v>
      </c>
      <c r="W27" s="12">
        <f t="shared" si="5"/>
        <v>0</v>
      </c>
      <c r="X27" s="12">
        <f t="shared" si="6"/>
        <v>0</v>
      </c>
      <c r="Y27" s="12">
        <f t="shared" si="7"/>
        <v>0</v>
      </c>
      <c r="Z27" s="12">
        <f t="shared" si="8"/>
        <v>0</v>
      </c>
      <c r="AA27" s="12"/>
      <c r="AB27" s="12">
        <f t="shared" si="9"/>
        <v>33.17</v>
      </c>
    </row>
    <row r="28" spans="2:28" ht="25.5" x14ac:dyDescent="0.35">
      <c r="B28" s="1" t="s">
        <v>30</v>
      </c>
      <c r="C28" s="23" t="s">
        <v>61</v>
      </c>
      <c r="D28" s="5">
        <f t="shared" si="0"/>
        <v>26.57</v>
      </c>
      <c r="E28" s="34">
        <v>764</v>
      </c>
      <c r="F28" s="2">
        <v>3</v>
      </c>
      <c r="G28" s="11">
        <v>0</v>
      </c>
      <c r="H28" s="11">
        <v>19.86</v>
      </c>
      <c r="I28" s="27">
        <v>1</v>
      </c>
      <c r="J28" s="11">
        <v>5.71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2">
        <f t="shared" si="1"/>
        <v>19.86</v>
      </c>
      <c r="T28" s="12">
        <f t="shared" si="2"/>
        <v>5.71</v>
      </c>
      <c r="U28" s="12">
        <f t="shared" si="3"/>
        <v>1</v>
      </c>
      <c r="V28" s="12">
        <f t="shared" si="4"/>
        <v>0</v>
      </c>
      <c r="W28" s="12">
        <f t="shared" si="5"/>
        <v>0</v>
      </c>
      <c r="X28" s="12">
        <f t="shared" si="6"/>
        <v>0</v>
      </c>
      <c r="Y28" s="12">
        <f t="shared" si="7"/>
        <v>0</v>
      </c>
      <c r="Z28" s="12">
        <f t="shared" si="8"/>
        <v>0</v>
      </c>
      <c r="AA28" s="12"/>
      <c r="AB28" s="12">
        <f t="shared" si="9"/>
        <v>26.57</v>
      </c>
    </row>
    <row r="29" spans="2:28" ht="25.5" x14ac:dyDescent="0.35">
      <c r="B29" s="1" t="s">
        <v>31</v>
      </c>
      <c r="C29" s="23" t="s">
        <v>64</v>
      </c>
      <c r="D29" s="5">
        <f t="shared" si="0"/>
        <v>18.25</v>
      </c>
      <c r="E29" s="34">
        <v>692</v>
      </c>
      <c r="F29" s="2">
        <v>3</v>
      </c>
      <c r="G29" s="11">
        <v>0</v>
      </c>
      <c r="H29" s="11">
        <v>1</v>
      </c>
      <c r="I29" s="27">
        <v>6.82</v>
      </c>
      <c r="J29" s="11">
        <v>10.43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2">
        <f t="shared" si="1"/>
        <v>10.43</v>
      </c>
      <c r="T29" s="12">
        <f t="shared" si="2"/>
        <v>6.82</v>
      </c>
      <c r="U29" s="12">
        <f t="shared" si="3"/>
        <v>1</v>
      </c>
      <c r="V29" s="12">
        <f t="shared" si="4"/>
        <v>0</v>
      </c>
      <c r="W29" s="12">
        <f t="shared" si="5"/>
        <v>0</v>
      </c>
      <c r="X29" s="12">
        <f t="shared" si="6"/>
        <v>0</v>
      </c>
      <c r="Y29" s="12">
        <f t="shared" si="7"/>
        <v>0</v>
      </c>
      <c r="Z29" s="12">
        <f t="shared" si="8"/>
        <v>0</v>
      </c>
      <c r="AA29" s="12"/>
      <c r="AB29" s="12">
        <f t="shared" si="9"/>
        <v>18.25</v>
      </c>
    </row>
    <row r="30" spans="2:28" ht="25.5" x14ac:dyDescent="0.35">
      <c r="B30" s="1" t="s">
        <v>32</v>
      </c>
      <c r="C30" s="23"/>
      <c r="D30" s="5">
        <f t="shared" si="0"/>
        <v>0</v>
      </c>
      <c r="E30" s="34"/>
      <c r="F30" s="2"/>
      <c r="G30" s="11">
        <v>0</v>
      </c>
      <c r="H30" s="11">
        <v>0</v>
      </c>
      <c r="I30" s="27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2">
        <f t="shared" si="1"/>
        <v>0</v>
      </c>
      <c r="T30" s="12">
        <f t="shared" si="2"/>
        <v>0</v>
      </c>
      <c r="U30" s="12">
        <f t="shared" si="3"/>
        <v>0</v>
      </c>
      <c r="V30" s="12">
        <f t="shared" si="4"/>
        <v>0</v>
      </c>
      <c r="W30" s="12">
        <f t="shared" si="5"/>
        <v>0</v>
      </c>
      <c r="X30" s="12">
        <f t="shared" si="6"/>
        <v>0</v>
      </c>
      <c r="Y30" s="12">
        <f t="shared" si="7"/>
        <v>0</v>
      </c>
      <c r="Z30" s="12">
        <f t="shared" si="8"/>
        <v>0</v>
      </c>
      <c r="AA30" s="12"/>
      <c r="AB30" s="12">
        <f t="shared" si="9"/>
        <v>0</v>
      </c>
    </row>
    <row r="31" spans="2:28" ht="25.5" customHeight="1" x14ac:dyDescent="0.35">
      <c r="B31" s="1" t="s">
        <v>44</v>
      </c>
      <c r="C31" s="31"/>
      <c r="D31" s="5">
        <f t="shared" si="0"/>
        <v>0</v>
      </c>
      <c r="E31" s="34"/>
      <c r="F31" s="2"/>
      <c r="G31" s="11">
        <v>0</v>
      </c>
      <c r="H31" s="11">
        <v>0</v>
      </c>
      <c r="I31" s="27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2">
        <f t="shared" si="1"/>
        <v>0</v>
      </c>
      <c r="T31" s="12">
        <f t="shared" si="2"/>
        <v>0</v>
      </c>
      <c r="U31" s="12">
        <f t="shared" si="3"/>
        <v>0</v>
      </c>
      <c r="V31" s="12">
        <f t="shared" si="4"/>
        <v>0</v>
      </c>
      <c r="W31" s="12">
        <f t="shared" si="5"/>
        <v>0</v>
      </c>
      <c r="X31" s="12">
        <f t="shared" si="6"/>
        <v>0</v>
      </c>
      <c r="Y31" s="12">
        <f t="shared" si="7"/>
        <v>0</v>
      </c>
      <c r="Z31" s="12">
        <f t="shared" si="8"/>
        <v>0</v>
      </c>
      <c r="AA31" s="12"/>
      <c r="AB31" s="12">
        <f t="shared" si="9"/>
        <v>0</v>
      </c>
    </row>
    <row r="32" spans="2:28" ht="25.5" customHeight="1" x14ac:dyDescent="0.35">
      <c r="B32" s="1" t="s">
        <v>46</v>
      </c>
      <c r="C32" s="31"/>
      <c r="D32" s="5">
        <f t="shared" si="0"/>
        <v>0</v>
      </c>
      <c r="E32" s="34"/>
      <c r="F32" s="2"/>
      <c r="G32" s="11">
        <v>0</v>
      </c>
      <c r="H32" s="11">
        <v>0</v>
      </c>
      <c r="I32" s="27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2">
        <f t="shared" si="1"/>
        <v>0</v>
      </c>
      <c r="T32" s="12">
        <f t="shared" si="2"/>
        <v>0</v>
      </c>
      <c r="U32" s="12">
        <f t="shared" si="3"/>
        <v>0</v>
      </c>
      <c r="V32" s="12">
        <f t="shared" si="4"/>
        <v>0</v>
      </c>
      <c r="W32" s="12">
        <f t="shared" si="5"/>
        <v>0</v>
      </c>
      <c r="X32" s="12">
        <f t="shared" si="6"/>
        <v>0</v>
      </c>
      <c r="Y32" s="12">
        <f t="shared" si="7"/>
        <v>0</v>
      </c>
      <c r="Z32" s="12">
        <f t="shared" si="8"/>
        <v>0</v>
      </c>
      <c r="AA32" s="12"/>
      <c r="AB32" s="12">
        <f t="shared" si="9"/>
        <v>0</v>
      </c>
    </row>
    <row r="33" spans="2:28" ht="25.5" x14ac:dyDescent="0.35">
      <c r="B33" s="1" t="s">
        <v>47</v>
      </c>
      <c r="C33" s="23"/>
      <c r="D33" s="5">
        <f t="shared" si="0"/>
        <v>0</v>
      </c>
      <c r="E33" s="34"/>
      <c r="F33" s="2"/>
      <c r="G33" s="11">
        <v>0</v>
      </c>
      <c r="H33" s="11">
        <v>0</v>
      </c>
      <c r="I33" s="27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2">
        <f t="shared" si="1"/>
        <v>0</v>
      </c>
      <c r="T33" s="12">
        <f t="shared" si="2"/>
        <v>0</v>
      </c>
      <c r="U33" s="12">
        <f t="shared" si="3"/>
        <v>0</v>
      </c>
      <c r="V33" s="12">
        <f t="shared" si="4"/>
        <v>0</v>
      </c>
      <c r="W33" s="12">
        <f t="shared" si="5"/>
        <v>0</v>
      </c>
      <c r="X33" s="12">
        <f t="shared" si="6"/>
        <v>0</v>
      </c>
      <c r="Y33" s="12">
        <f t="shared" si="7"/>
        <v>0</v>
      </c>
      <c r="Z33" s="12">
        <f t="shared" si="8"/>
        <v>0</v>
      </c>
      <c r="AA33" s="12"/>
      <c r="AB33" s="12">
        <f t="shared" si="9"/>
        <v>0</v>
      </c>
    </row>
    <row r="34" spans="2:28" ht="25.5" x14ac:dyDescent="0.35">
      <c r="B34" s="1" t="s">
        <v>49</v>
      </c>
      <c r="C34" s="31"/>
      <c r="D34" s="5">
        <f t="shared" si="0"/>
        <v>0</v>
      </c>
      <c r="E34" s="34"/>
      <c r="F34" s="2"/>
      <c r="G34" s="11">
        <v>0</v>
      </c>
      <c r="H34" s="11">
        <v>0</v>
      </c>
      <c r="I34" s="27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2">
        <f t="shared" si="1"/>
        <v>0</v>
      </c>
      <c r="T34" s="12">
        <f t="shared" si="2"/>
        <v>0</v>
      </c>
      <c r="U34" s="12">
        <f t="shared" si="3"/>
        <v>0</v>
      </c>
      <c r="V34" s="12">
        <f t="shared" si="4"/>
        <v>0</v>
      </c>
      <c r="W34" s="12">
        <f t="shared" si="5"/>
        <v>0</v>
      </c>
      <c r="X34" s="12">
        <f t="shared" si="6"/>
        <v>0</v>
      </c>
      <c r="Y34" s="12">
        <f t="shared" si="7"/>
        <v>0</v>
      </c>
      <c r="Z34" s="12">
        <f t="shared" si="8"/>
        <v>0</v>
      </c>
      <c r="AA34" s="12"/>
      <c r="AB34" s="12">
        <f t="shared" si="9"/>
        <v>0</v>
      </c>
    </row>
    <row r="35" spans="2:28" ht="25.5" x14ac:dyDescent="0.35">
      <c r="B35" s="1" t="s">
        <v>51</v>
      </c>
      <c r="C35" s="23"/>
      <c r="D35" s="5">
        <f t="shared" si="0"/>
        <v>0</v>
      </c>
      <c r="E35" s="34"/>
      <c r="F35" s="2"/>
      <c r="G35" s="11">
        <v>0</v>
      </c>
      <c r="H35" s="11">
        <v>0</v>
      </c>
      <c r="I35" s="2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2">
        <f t="shared" si="1"/>
        <v>0</v>
      </c>
      <c r="T35" s="12">
        <f t="shared" si="2"/>
        <v>0</v>
      </c>
      <c r="U35" s="12">
        <f t="shared" si="3"/>
        <v>0</v>
      </c>
      <c r="V35" s="12">
        <f t="shared" si="4"/>
        <v>0</v>
      </c>
      <c r="W35" s="12">
        <f t="shared" si="5"/>
        <v>0</v>
      </c>
      <c r="X35" s="12">
        <f t="shared" si="6"/>
        <v>0</v>
      </c>
      <c r="Y35" s="12">
        <f t="shared" si="7"/>
        <v>0</v>
      </c>
      <c r="Z35" s="12">
        <f t="shared" si="8"/>
        <v>0</v>
      </c>
      <c r="AA35" s="12"/>
      <c r="AB35" s="12">
        <f t="shared" si="9"/>
        <v>0</v>
      </c>
    </row>
    <row r="36" spans="2:28" ht="25.5" x14ac:dyDescent="0.35">
      <c r="B36" s="1"/>
      <c r="C36" s="23"/>
      <c r="D36" s="5" t="e">
        <f t="shared" si="0"/>
        <v>#NUM!</v>
      </c>
      <c r="E36" s="34"/>
      <c r="F36" s="2"/>
      <c r="G36" s="9">
        <v>16</v>
      </c>
      <c r="H36" s="9">
        <v>22</v>
      </c>
      <c r="I36" s="28">
        <v>18</v>
      </c>
      <c r="J36" s="28">
        <v>22</v>
      </c>
      <c r="K36" s="28">
        <v>14</v>
      </c>
      <c r="L36" s="28"/>
      <c r="M36" s="28"/>
      <c r="N36" s="28"/>
      <c r="O36" s="28"/>
      <c r="P36" s="28"/>
      <c r="Q36" s="28"/>
      <c r="R36" s="28"/>
      <c r="S36" s="26">
        <f>SUM(G36:R36)/5</f>
        <v>18.399999999999999</v>
      </c>
      <c r="T36" s="12">
        <f t="shared" si="2"/>
        <v>22</v>
      </c>
      <c r="U36" s="12">
        <f t="shared" si="3"/>
        <v>18</v>
      </c>
      <c r="V36" s="12">
        <f t="shared" si="4"/>
        <v>16</v>
      </c>
      <c r="W36" s="12">
        <f t="shared" si="5"/>
        <v>14</v>
      </c>
      <c r="X36" s="12" t="e">
        <f t="shared" si="6"/>
        <v>#NUM!</v>
      </c>
      <c r="Y36" s="12" t="e">
        <f t="shared" si="7"/>
        <v>#NUM!</v>
      </c>
      <c r="Z36" s="12" t="e">
        <f t="shared" si="8"/>
        <v>#NUM!</v>
      </c>
      <c r="AA36" s="12"/>
      <c r="AB36" s="12" t="e">
        <f t="shared" si="9"/>
        <v>#NUM!</v>
      </c>
    </row>
    <row r="37" spans="2:28" ht="25.5" x14ac:dyDescent="0.35">
      <c r="B37" s="1"/>
      <c r="C37" s="23"/>
      <c r="D37" s="5"/>
      <c r="E37" s="34"/>
      <c r="F37" s="2"/>
      <c r="G37" s="11"/>
      <c r="H37" s="1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2:28" ht="25.5" x14ac:dyDescent="0.35">
      <c r="B38" s="1"/>
      <c r="C38" s="23"/>
      <c r="D38" s="5"/>
      <c r="E38" s="34"/>
      <c r="F38" s="2"/>
      <c r="G38" s="11"/>
      <c r="H38" s="1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2:28" ht="25.5" x14ac:dyDescent="0.35">
      <c r="B39" s="1"/>
      <c r="C39" s="25"/>
      <c r="D39" s="5"/>
      <c r="E39" s="34"/>
      <c r="F39" s="2"/>
      <c r="G39" s="11"/>
      <c r="H39" s="1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25.5" x14ac:dyDescent="0.35">
      <c r="B40" s="1"/>
      <c r="C40" s="24"/>
      <c r="D40" s="5"/>
      <c r="E40" s="34"/>
      <c r="F40" s="2"/>
      <c r="G40" s="11"/>
      <c r="H40" s="1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x14ac:dyDescent="0.2">
      <c r="T41" s="12"/>
    </row>
  </sheetData>
  <mergeCells count="1">
    <mergeCell ref="B1:R1"/>
  </mergeCells>
  <phoneticPr fontId="0" type="noConversion"/>
  <printOptions horizontalCentered="1"/>
  <pageMargins left="0.39370078740157483" right="0.39370078740157483" top="0" bottom="0" header="0" footer="0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>
      <selection activeCell="B1" sqref="B1"/>
    </sheetView>
  </sheetViews>
  <sheetFormatPr defaultRowHeight="23.25" x14ac:dyDescent="0.35"/>
  <cols>
    <col min="1" max="2" width="9.140625" style="8"/>
    <col min="3" max="3" width="28.28515625" style="8" bestFit="1" customWidth="1"/>
    <col min="4" max="4" width="12.5703125" style="22" bestFit="1" customWidth="1"/>
    <col min="5" max="5" width="14.28515625" style="21" bestFit="1" customWidth="1"/>
    <col min="6" max="6" width="9.140625" style="8"/>
    <col min="7" max="7" width="9.140625" style="17"/>
    <col min="8" max="8" width="28.28515625" style="14" bestFit="1" customWidth="1"/>
    <col min="9" max="16384" width="9.140625" style="8"/>
  </cols>
  <sheetData>
    <row r="1" spans="2:9" x14ac:dyDescent="0.35">
      <c r="B1" s="15" t="s">
        <v>0</v>
      </c>
      <c r="C1" s="16" t="s">
        <v>1</v>
      </c>
      <c r="D1" s="19" t="s">
        <v>24</v>
      </c>
      <c r="E1" s="20" t="s">
        <v>2</v>
      </c>
    </row>
    <row r="2" spans="2:9" x14ac:dyDescent="0.35">
      <c r="B2" s="15" t="s">
        <v>3</v>
      </c>
      <c r="C2" s="16" t="s">
        <v>34</v>
      </c>
      <c r="D2" s="19">
        <v>400</v>
      </c>
      <c r="E2" s="20">
        <v>1597</v>
      </c>
      <c r="I2" s="14"/>
    </row>
    <row r="3" spans="2:9" x14ac:dyDescent="0.35">
      <c r="B3" s="15" t="s">
        <v>4</v>
      </c>
      <c r="C3" s="16" t="s">
        <v>36</v>
      </c>
      <c r="D3" s="19">
        <v>430.51</v>
      </c>
      <c r="E3" s="20">
        <v>1363</v>
      </c>
      <c r="I3" s="14"/>
    </row>
    <row r="4" spans="2:9" x14ac:dyDescent="0.35">
      <c r="B4" s="15" t="s">
        <v>5</v>
      </c>
      <c r="C4" s="14" t="s">
        <v>55</v>
      </c>
      <c r="D4" s="19">
        <v>424.12</v>
      </c>
      <c r="E4" s="20">
        <v>1326</v>
      </c>
      <c r="I4" s="14"/>
    </row>
    <row r="5" spans="2:9" x14ac:dyDescent="0.35">
      <c r="B5" s="15" t="s">
        <v>6</v>
      </c>
      <c r="C5" s="16" t="s">
        <v>37</v>
      </c>
      <c r="D5" s="19">
        <v>368.90999999999997</v>
      </c>
      <c r="E5" s="20">
        <v>1255</v>
      </c>
      <c r="I5" s="14"/>
    </row>
    <row r="6" spans="2:9" x14ac:dyDescent="0.35">
      <c r="B6" s="15" t="s">
        <v>7</v>
      </c>
      <c r="C6" s="16" t="s">
        <v>38</v>
      </c>
      <c r="D6" s="19">
        <v>420.24</v>
      </c>
      <c r="E6" s="20">
        <v>1220</v>
      </c>
      <c r="I6" s="14"/>
    </row>
    <row r="7" spans="2:9" x14ac:dyDescent="0.35">
      <c r="B7" s="15" t="s">
        <v>8</v>
      </c>
      <c r="C7" s="16" t="s">
        <v>52</v>
      </c>
      <c r="D7" s="19">
        <v>291.75</v>
      </c>
      <c r="E7" s="20">
        <v>1213</v>
      </c>
      <c r="I7" s="14"/>
    </row>
    <row r="8" spans="2:9" x14ac:dyDescent="0.35">
      <c r="B8" s="15" t="s">
        <v>9</v>
      </c>
      <c r="C8" s="16" t="s">
        <v>43</v>
      </c>
      <c r="D8" s="19">
        <v>248.39</v>
      </c>
      <c r="E8" s="20">
        <v>1183</v>
      </c>
      <c r="I8" s="14"/>
    </row>
    <row r="9" spans="2:9" x14ac:dyDescent="0.35">
      <c r="B9" s="15" t="s">
        <v>10</v>
      </c>
      <c r="C9" s="16" t="s">
        <v>69</v>
      </c>
      <c r="D9" s="19">
        <v>153.58000000000001</v>
      </c>
      <c r="E9" s="20">
        <v>1172</v>
      </c>
      <c r="I9" s="14"/>
    </row>
    <row r="10" spans="2:9" x14ac:dyDescent="0.35">
      <c r="B10" s="15" t="s">
        <v>11</v>
      </c>
      <c r="C10" s="14" t="s">
        <v>35</v>
      </c>
      <c r="D10" s="19">
        <v>182.14</v>
      </c>
      <c r="E10" s="20">
        <v>1154</v>
      </c>
      <c r="I10" s="14"/>
    </row>
    <row r="11" spans="2:9" x14ac:dyDescent="0.35">
      <c r="B11" s="15" t="s">
        <v>12</v>
      </c>
      <c r="C11" s="16" t="s">
        <v>45</v>
      </c>
      <c r="D11" s="19">
        <v>231.86999999999998</v>
      </c>
      <c r="E11" s="20">
        <v>1131</v>
      </c>
      <c r="I11" s="14"/>
    </row>
    <row r="12" spans="2:9" x14ac:dyDescent="0.35">
      <c r="B12" s="15" t="s">
        <v>13</v>
      </c>
      <c r="C12" s="16" t="s">
        <v>48</v>
      </c>
      <c r="D12" s="19">
        <v>58.57</v>
      </c>
      <c r="E12" s="20">
        <v>1099</v>
      </c>
      <c r="I12" s="14"/>
    </row>
    <row r="13" spans="2:9" x14ac:dyDescent="0.35">
      <c r="B13" s="15" t="s">
        <v>14</v>
      </c>
      <c r="C13" s="29" t="s">
        <v>56</v>
      </c>
      <c r="D13" s="19">
        <v>185.07999999999998</v>
      </c>
      <c r="E13" s="20">
        <v>1087</v>
      </c>
      <c r="I13" s="14"/>
    </row>
    <row r="14" spans="2:9" x14ac:dyDescent="0.35">
      <c r="B14" s="15" t="s">
        <v>15</v>
      </c>
      <c r="C14" s="16" t="s">
        <v>59</v>
      </c>
      <c r="D14" s="19">
        <v>221.1</v>
      </c>
      <c r="E14" s="20">
        <v>1086</v>
      </c>
      <c r="I14" s="14"/>
    </row>
    <row r="15" spans="2:9" x14ac:dyDescent="0.35">
      <c r="B15" s="15" t="s">
        <v>16</v>
      </c>
      <c r="C15" s="16" t="s">
        <v>41</v>
      </c>
      <c r="D15" s="19">
        <v>93.460000000000008</v>
      </c>
      <c r="E15" s="20">
        <v>1059</v>
      </c>
      <c r="I15" s="14"/>
    </row>
    <row r="16" spans="2:9" x14ac:dyDescent="0.35">
      <c r="B16" s="15" t="s">
        <v>17</v>
      </c>
      <c r="C16" s="16" t="s">
        <v>42</v>
      </c>
      <c r="D16" s="19">
        <v>215.4</v>
      </c>
      <c r="E16" s="20">
        <v>1048</v>
      </c>
      <c r="I16" s="14"/>
    </row>
    <row r="17" spans="2:9" x14ac:dyDescent="0.35">
      <c r="B17" s="15" t="s">
        <v>18</v>
      </c>
      <c r="C17" s="16" t="s">
        <v>39</v>
      </c>
      <c r="D17" s="19">
        <v>123.63</v>
      </c>
      <c r="E17" s="20">
        <v>1007</v>
      </c>
      <c r="I17" s="14"/>
    </row>
    <row r="18" spans="2:9" x14ac:dyDescent="0.35">
      <c r="B18" s="15" t="s">
        <v>19</v>
      </c>
      <c r="C18" s="16" t="s">
        <v>67</v>
      </c>
      <c r="D18" s="19">
        <v>47.59</v>
      </c>
      <c r="E18" s="20">
        <v>1000</v>
      </c>
      <c r="I18" s="14"/>
    </row>
    <row r="19" spans="2:9" x14ac:dyDescent="0.35">
      <c r="B19" s="15" t="s">
        <v>20</v>
      </c>
      <c r="C19" s="16" t="s">
        <v>57</v>
      </c>
      <c r="D19" s="19">
        <v>107.75000000000001</v>
      </c>
      <c r="E19" s="20">
        <v>964</v>
      </c>
      <c r="I19" s="14"/>
    </row>
    <row r="20" spans="2:9" x14ac:dyDescent="0.35">
      <c r="B20" s="15" t="s">
        <v>21</v>
      </c>
      <c r="C20" s="16" t="s">
        <v>60</v>
      </c>
      <c r="D20" s="19">
        <v>116.85999999999999</v>
      </c>
      <c r="E20" s="20">
        <v>928</v>
      </c>
      <c r="I20" s="14"/>
    </row>
    <row r="21" spans="2:9" x14ac:dyDescent="0.35">
      <c r="B21" s="15" t="s">
        <v>22</v>
      </c>
      <c r="C21" s="16" t="s">
        <v>63</v>
      </c>
      <c r="D21" s="19">
        <v>77.319999999999993</v>
      </c>
      <c r="E21" s="20">
        <v>915</v>
      </c>
      <c r="I21" s="14"/>
    </row>
    <row r="22" spans="2:9" x14ac:dyDescent="0.35">
      <c r="B22" s="15" t="s">
        <v>25</v>
      </c>
      <c r="C22" s="16" t="s">
        <v>40</v>
      </c>
      <c r="D22" s="19">
        <v>35</v>
      </c>
      <c r="E22" s="20">
        <v>899</v>
      </c>
      <c r="I22" s="14"/>
    </row>
    <row r="23" spans="2:9" x14ac:dyDescent="0.35">
      <c r="B23" s="15" t="s">
        <v>26</v>
      </c>
      <c r="C23" s="16" t="s">
        <v>58</v>
      </c>
      <c r="D23" s="19">
        <v>63.349999999999994</v>
      </c>
      <c r="E23" s="20">
        <v>889</v>
      </c>
      <c r="I23" s="14"/>
    </row>
    <row r="24" spans="2:9" x14ac:dyDescent="0.35">
      <c r="B24" s="15" t="s">
        <v>27</v>
      </c>
      <c r="C24" s="16" t="s">
        <v>62</v>
      </c>
      <c r="D24" s="19">
        <v>38.22</v>
      </c>
      <c r="E24" s="20">
        <v>865</v>
      </c>
      <c r="I24" s="14"/>
    </row>
    <row r="25" spans="2:9" x14ac:dyDescent="0.35">
      <c r="B25" s="15" t="s">
        <v>28</v>
      </c>
      <c r="C25" s="16" t="s">
        <v>50</v>
      </c>
      <c r="D25" s="19">
        <v>33.17</v>
      </c>
      <c r="E25" s="20">
        <v>843</v>
      </c>
      <c r="I25" s="14"/>
    </row>
    <row r="26" spans="2:9" x14ac:dyDescent="0.35">
      <c r="B26" s="15" t="s">
        <v>29</v>
      </c>
      <c r="C26" s="16" t="s">
        <v>61</v>
      </c>
      <c r="D26" s="19">
        <v>26.57</v>
      </c>
      <c r="E26" s="20">
        <v>764</v>
      </c>
      <c r="I26" s="14"/>
    </row>
    <row r="27" spans="2:9" x14ac:dyDescent="0.35">
      <c r="B27" s="15" t="s">
        <v>30</v>
      </c>
      <c r="C27" s="16" t="s">
        <v>70</v>
      </c>
      <c r="D27" s="19">
        <v>33.19</v>
      </c>
      <c r="E27" s="20">
        <v>756</v>
      </c>
      <c r="I27" s="14"/>
    </row>
    <row r="28" spans="2:9" x14ac:dyDescent="0.35">
      <c r="B28" s="15" t="s">
        <v>31</v>
      </c>
      <c r="C28" s="16" t="s">
        <v>64</v>
      </c>
      <c r="D28" s="19">
        <v>18.25</v>
      </c>
      <c r="E28" s="20">
        <v>692</v>
      </c>
      <c r="I28" s="14"/>
    </row>
    <row r="29" spans="2:9" x14ac:dyDescent="0.35">
      <c r="B29" s="15" t="s">
        <v>32</v>
      </c>
      <c r="C29" s="16"/>
      <c r="D29" s="19"/>
      <c r="E29" s="20"/>
      <c r="I29" s="14"/>
    </row>
    <row r="30" spans="2:9" x14ac:dyDescent="0.35">
      <c r="B30" s="15" t="s">
        <v>44</v>
      </c>
      <c r="C30" s="16"/>
      <c r="D30" s="19"/>
      <c r="E30" s="20"/>
      <c r="I30" s="14"/>
    </row>
    <row r="31" spans="2:9" x14ac:dyDescent="0.35">
      <c r="B31" s="15" t="s">
        <v>46</v>
      </c>
      <c r="C31" s="16"/>
      <c r="D31" s="19"/>
      <c r="E31" s="20"/>
      <c r="I31" s="14"/>
    </row>
    <row r="32" spans="2:9" x14ac:dyDescent="0.35">
      <c r="B32" s="15" t="s">
        <v>47</v>
      </c>
      <c r="C32" s="16"/>
      <c r="D32" s="19"/>
      <c r="E32" s="20"/>
      <c r="I32" s="14"/>
    </row>
    <row r="33" spans="2:9" x14ac:dyDescent="0.35">
      <c r="B33" s="15" t="s">
        <v>49</v>
      </c>
      <c r="C33" s="16"/>
      <c r="D33" s="19"/>
      <c r="E33" s="20"/>
      <c r="I33" s="14"/>
    </row>
    <row r="34" spans="2:9" x14ac:dyDescent="0.35">
      <c r="B34" s="15" t="s">
        <v>51</v>
      </c>
      <c r="C34" s="16"/>
      <c r="D34" s="19"/>
      <c r="E34" s="20"/>
      <c r="I34" s="14"/>
    </row>
    <row r="35" spans="2:9" x14ac:dyDescent="0.35">
      <c r="B35" s="15"/>
      <c r="C35" s="30">
        <v>41225</v>
      </c>
      <c r="D35" s="19"/>
      <c r="E35" s="20"/>
      <c r="I35" s="14"/>
    </row>
    <row r="36" spans="2:9" x14ac:dyDescent="0.35">
      <c r="B36" s="15"/>
      <c r="C36" s="14"/>
      <c r="D36" s="19"/>
      <c r="E36" s="20"/>
      <c r="I36" s="14"/>
    </row>
    <row r="37" spans="2:9" x14ac:dyDescent="0.35">
      <c r="B37" s="15"/>
      <c r="C37" s="14"/>
      <c r="D37" s="19"/>
      <c r="E37" s="20"/>
      <c r="I37" s="14"/>
    </row>
    <row r="38" spans="2:9" x14ac:dyDescent="0.35">
      <c r="B38" s="15"/>
      <c r="C38" s="14"/>
      <c r="D38" s="19"/>
      <c r="E38" s="20"/>
      <c r="I38" s="14"/>
    </row>
    <row r="39" spans="2:9" x14ac:dyDescent="0.35">
      <c r="B39" s="15"/>
      <c r="D39" s="19"/>
      <c r="I39" s="14"/>
    </row>
    <row r="40" spans="2:9" x14ac:dyDescent="0.35">
      <c r="I40" s="14"/>
    </row>
    <row r="41" spans="2:9" x14ac:dyDescent="0.35">
      <c r="I41" s="14"/>
    </row>
  </sheetData>
  <phoneticPr fontId="0" type="noConversion"/>
  <pageMargins left="0" right="0" top="0" bottom="0" header="0" footer="0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Ligové GP body </vt:lpstr>
      <vt:lpstr>Klubové ELO</vt:lpstr>
      <vt:lpstr>'Klubové ELO'!Oblast_tisku</vt:lpstr>
      <vt:lpstr>'Ligové GP body '!Oblast_tisku</vt:lpstr>
    </vt:vector>
  </TitlesOfParts>
  <Company>ŠKODA  AUTO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Ulrich</dc:creator>
  <cp:lastModifiedBy>Petr</cp:lastModifiedBy>
  <cp:lastPrinted>2010-01-27T07:41:35Z</cp:lastPrinted>
  <dcterms:created xsi:type="dcterms:W3CDTF">2005-10-19T04:31:52Z</dcterms:created>
  <dcterms:modified xsi:type="dcterms:W3CDTF">2012-12-25T12:01:24Z</dcterms:modified>
</cp:coreProperties>
</file>