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6" i="1" l="1"/>
  <c r="AB14"/>
  <c r="AB7"/>
  <c r="AB27"/>
  <c r="AB19"/>
  <c r="AB30"/>
  <c r="AB12"/>
  <c r="AB20"/>
  <c r="AB23"/>
  <c r="AB32"/>
  <c r="AB22"/>
  <c r="AB29"/>
  <c r="AB18"/>
  <c r="AB28"/>
  <c r="AB26"/>
  <c r="AB8"/>
  <c r="AB6"/>
  <c r="AB33"/>
  <c r="AB34"/>
  <c r="AB13"/>
  <c r="AB15"/>
  <c r="AB31"/>
  <c r="AB17"/>
  <c r="AA25"/>
  <c r="AA16"/>
  <c r="AA7"/>
  <c r="AA9"/>
  <c r="AA27"/>
  <c r="AA19"/>
  <c r="AA30"/>
  <c r="AA12"/>
  <c r="AA20"/>
  <c r="AA23"/>
  <c r="AA32"/>
  <c r="AA22"/>
  <c r="AA29"/>
  <c r="AA18"/>
  <c r="AA28"/>
  <c r="AA26"/>
  <c r="AA8"/>
  <c r="AA6"/>
  <c r="AA33"/>
  <c r="AA34"/>
  <c r="AA13"/>
  <c r="Z23" i="2" s="1"/>
  <c r="AA15" i="1"/>
  <c r="AA31"/>
  <c r="AA17"/>
  <c r="AA11"/>
  <c r="Z21"/>
  <c r="Z9"/>
  <c r="Z27"/>
  <c r="Z19"/>
  <c r="Z30"/>
  <c r="Z12"/>
  <c r="Z20"/>
  <c r="Z23"/>
  <c r="Z32"/>
  <c r="Z22"/>
  <c r="Z29"/>
  <c r="Z18"/>
  <c r="Z28"/>
  <c r="Z26"/>
  <c r="Z8"/>
  <c r="Z6"/>
  <c r="Z33"/>
  <c r="Z34"/>
  <c r="Z13"/>
  <c r="Z15"/>
  <c r="Z31"/>
  <c r="Z17"/>
  <c r="Y24"/>
  <c r="Y25"/>
  <c r="Y7"/>
  <c r="Y9"/>
  <c r="Y27"/>
  <c r="Y19"/>
  <c r="Y30"/>
  <c r="Y12"/>
  <c r="Y20"/>
  <c r="Y23"/>
  <c r="Y32"/>
  <c r="Y22"/>
  <c r="Y29"/>
  <c r="Y18"/>
  <c r="Y28"/>
  <c r="Y26"/>
  <c r="Y8"/>
  <c r="Y6"/>
  <c r="X22" i="2" s="1"/>
  <c r="Y33" i="1"/>
  <c r="Y34"/>
  <c r="Y13"/>
  <c r="Y15"/>
  <c r="Y31"/>
  <c r="Y17"/>
  <c r="X10"/>
  <c r="X21"/>
  <c r="X24"/>
  <c r="X25"/>
  <c r="X16"/>
  <c r="X14"/>
  <c r="X7"/>
  <c r="X9"/>
  <c r="X27"/>
  <c r="X19"/>
  <c r="X30"/>
  <c r="X12"/>
  <c r="X20"/>
  <c r="X23"/>
  <c r="X32"/>
  <c r="X22"/>
  <c r="X29"/>
  <c r="X18"/>
  <c r="X28"/>
  <c r="X26"/>
  <c r="X8"/>
  <c r="X6"/>
  <c r="W22" i="2" s="1"/>
  <c r="X33" i="1"/>
  <c r="X34"/>
  <c r="X13"/>
  <c r="X15"/>
  <c r="W24" i="2" s="1"/>
  <c r="X31" i="1"/>
  <c r="X17"/>
  <c r="X11"/>
  <c r="W24"/>
  <c r="W25"/>
  <c r="W16"/>
  <c r="W14"/>
  <c r="W7"/>
  <c r="W9"/>
  <c r="W27"/>
  <c r="W19"/>
  <c r="W30"/>
  <c r="W12"/>
  <c r="W20"/>
  <c r="W23"/>
  <c r="W32"/>
  <c r="W22"/>
  <c r="W29"/>
  <c r="W18"/>
  <c r="W28"/>
  <c r="W26"/>
  <c r="W8"/>
  <c r="W6"/>
  <c r="W33"/>
  <c r="W34"/>
  <c r="W13"/>
  <c r="W15"/>
  <c r="W31"/>
  <c r="W17"/>
  <c r="V24"/>
  <c r="V25"/>
  <c r="V16"/>
  <c r="V27"/>
  <c r="V19"/>
  <c r="V30"/>
  <c r="V12"/>
  <c r="V20"/>
  <c r="V23"/>
  <c r="V32"/>
  <c r="V22"/>
  <c r="V29"/>
  <c r="V18"/>
  <c r="V28"/>
  <c r="V26"/>
  <c r="V33"/>
  <c r="V34"/>
  <c r="V13"/>
  <c r="V15"/>
  <c r="V31"/>
  <c r="V17"/>
  <c r="U17"/>
  <c r="U19"/>
  <c r="U30"/>
  <c r="U20"/>
  <c r="U23"/>
  <c r="U32"/>
  <c r="U22"/>
  <c r="U29"/>
  <c r="U18"/>
  <c r="U28"/>
  <c r="U26"/>
  <c r="U27"/>
  <c r="U33"/>
  <c r="U34"/>
  <c r="U14"/>
  <c r="U15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28"/>
  <c r="T30"/>
  <c r="T22"/>
  <c r="T13"/>
  <c r="T26"/>
  <c r="T27"/>
  <c r="T17"/>
  <c r="T34"/>
  <c r="T20"/>
  <c r="T23"/>
  <c r="T32"/>
  <c r="T18"/>
  <c r="T31"/>
  <c r="T33"/>
  <c r="T25"/>
  <c r="T19"/>
  <c r="T29"/>
  <c r="T15"/>
  <c r="S16"/>
  <c r="S28"/>
  <c r="S30"/>
  <c r="S22"/>
  <c r="S13"/>
  <c r="S26"/>
  <c r="S27"/>
  <c r="S17"/>
  <c r="S34"/>
  <c r="S20"/>
  <c r="S23"/>
  <c r="S32"/>
  <c r="S18"/>
  <c r="S31"/>
  <c r="S33"/>
  <c r="S25"/>
  <c r="S19"/>
  <c r="S29"/>
  <c r="R14"/>
  <c r="R24"/>
  <c r="R16"/>
  <c r="R28"/>
  <c r="R30"/>
  <c r="R22"/>
  <c r="R13"/>
  <c r="R26"/>
  <c r="R27"/>
  <c r="R17"/>
  <c r="R21"/>
  <c r="R34"/>
  <c r="R20"/>
  <c r="R23"/>
  <c r="R32"/>
  <c r="R18"/>
  <c r="R31"/>
  <c r="R12"/>
  <c r="R33"/>
  <c r="R19"/>
  <c r="R29"/>
  <c r="Q14"/>
  <c r="Q16"/>
  <c r="Q28"/>
  <c r="Q30"/>
  <c r="Q22"/>
  <c r="Q13"/>
  <c r="Q26"/>
  <c r="Q27"/>
  <c r="Q17"/>
  <c r="Q34"/>
  <c r="Q20"/>
  <c r="Q23"/>
  <c r="Q32"/>
  <c r="Q18"/>
  <c r="Q31"/>
  <c r="P31" i="2" s="1"/>
  <c r="Q33" i="1"/>
  <c r="Q25"/>
  <c r="Q19"/>
  <c r="Q29"/>
  <c r="P24"/>
  <c r="P28"/>
  <c r="P30"/>
  <c r="P22"/>
  <c r="P6"/>
  <c r="P13"/>
  <c r="P27"/>
  <c r="P17"/>
  <c r="P21"/>
  <c r="P34"/>
  <c r="P20"/>
  <c r="P23"/>
  <c r="P32"/>
  <c r="P18"/>
  <c r="P31"/>
  <c r="P33"/>
  <c r="P19"/>
  <c r="P29"/>
  <c r="P15"/>
  <c r="O14"/>
  <c r="O24"/>
  <c r="O8"/>
  <c r="O28"/>
  <c r="O30"/>
  <c r="O22"/>
  <c r="O6"/>
  <c r="O13"/>
  <c r="O26"/>
  <c r="O27"/>
  <c r="O17"/>
  <c r="O34"/>
  <c r="O20"/>
  <c r="O23"/>
  <c r="O32"/>
  <c r="O9"/>
  <c r="O7"/>
  <c r="O18"/>
  <c r="O31"/>
  <c r="O12"/>
  <c r="O33"/>
  <c r="O19"/>
  <c r="O29"/>
  <c r="O15"/>
  <c r="N14"/>
  <c r="N24"/>
  <c r="N16"/>
  <c r="N8"/>
  <c r="N28"/>
  <c r="N30"/>
  <c r="N22"/>
  <c r="N6"/>
  <c r="N13"/>
  <c r="N26"/>
  <c r="N27"/>
  <c r="N11"/>
  <c r="N17"/>
  <c r="N34"/>
  <c r="N20"/>
  <c r="N23"/>
  <c r="N32"/>
  <c r="N9"/>
  <c r="N7"/>
  <c r="N18"/>
  <c r="N31"/>
  <c r="N12"/>
  <c r="N33"/>
  <c r="N25"/>
  <c r="N19"/>
  <c r="N29"/>
  <c r="N15"/>
  <c r="M14"/>
  <c r="M16"/>
  <c r="M8"/>
  <c r="M28"/>
  <c r="M30"/>
  <c r="M22"/>
  <c r="M6"/>
  <c r="M13"/>
  <c r="M26"/>
  <c r="M27"/>
  <c r="M17"/>
  <c r="M34"/>
  <c r="M20"/>
  <c r="M23"/>
  <c r="M32"/>
  <c r="M9"/>
  <c r="M7"/>
  <c r="M18"/>
  <c r="M31"/>
  <c r="M12"/>
  <c r="M33"/>
  <c r="M25"/>
  <c r="M19"/>
  <c r="M29"/>
  <c r="M15"/>
  <c r="L24"/>
  <c r="L16"/>
  <c r="L28"/>
  <c r="L30"/>
  <c r="L22"/>
  <c r="L6"/>
  <c r="L27"/>
  <c r="L11"/>
  <c r="L17"/>
  <c r="L34"/>
  <c r="L32"/>
  <c r="L9"/>
  <c r="L7"/>
  <c r="L31"/>
  <c r="L12"/>
  <c r="L33"/>
  <c r="L25"/>
  <c r="L19"/>
  <c r="L15"/>
  <c r="K8"/>
  <c r="K28"/>
  <c r="K22"/>
  <c r="K6"/>
  <c r="K13"/>
  <c r="K26"/>
  <c r="K27"/>
  <c r="K17"/>
  <c r="K21"/>
  <c r="K34"/>
  <c r="K23"/>
  <c r="K32"/>
  <c r="K18"/>
  <c r="K31"/>
  <c r="K12"/>
  <c r="K33"/>
  <c r="K19"/>
  <c r="K29"/>
  <c r="K15"/>
  <c r="J16"/>
  <c r="J28"/>
  <c r="J6"/>
  <c r="J13"/>
  <c r="J27"/>
  <c r="J17"/>
  <c r="J34"/>
  <c r="J20"/>
  <c r="J7"/>
  <c r="J18"/>
  <c r="J31"/>
  <c r="J33"/>
  <c r="I28"/>
  <c r="I22"/>
  <c r="I6"/>
  <c r="I26"/>
  <c r="I27"/>
  <c r="I34"/>
  <c r="I23"/>
  <c r="I32"/>
  <c r="I33"/>
  <c r="I25"/>
  <c r="I29"/>
  <c r="H16"/>
  <c r="H22"/>
  <c r="H26"/>
  <c r="H27"/>
  <c r="H34"/>
  <c r="H20"/>
  <c r="H32"/>
  <c r="H31"/>
  <c r="H33"/>
  <c r="H29"/>
  <c r="G34"/>
  <c r="G24"/>
  <c r="G8"/>
  <c r="G32"/>
  <c r="G18"/>
  <c r="G31"/>
  <c r="G12"/>
  <c r="G15"/>
  <c r="G33"/>
  <c r="G25"/>
  <c r="G29"/>
  <c r="F29"/>
  <c r="F34"/>
  <c r="F23"/>
  <c r="F28"/>
  <c r="F30"/>
  <c r="F22"/>
  <c r="F8"/>
  <c r="F32"/>
  <c r="F26"/>
  <c r="F27"/>
  <c r="F31"/>
  <c r="F15"/>
  <c r="F33"/>
  <c r="F25"/>
  <c r="E34"/>
  <c r="E28"/>
  <c r="E22"/>
  <c r="E17"/>
  <c r="E13"/>
  <c r="E32"/>
  <c r="E27"/>
  <c r="E31"/>
  <c r="E33"/>
  <c r="E29"/>
  <c r="D17"/>
  <c r="D32"/>
  <c r="D26"/>
  <c r="D31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W20" l="1"/>
  <c r="Z34"/>
  <c r="V20"/>
  <c r="U20"/>
  <c r="W34"/>
  <c r="T30"/>
  <c r="T15"/>
  <c r="U23"/>
  <c r="V15"/>
  <c r="E26" i="1"/>
  <c r="E8"/>
  <c r="M34" i="2"/>
  <c r="M23"/>
  <c r="T28"/>
  <c r="U25"/>
  <c r="V9"/>
  <c r="W19"/>
  <c r="Z25"/>
  <c r="T20"/>
  <c r="V22"/>
  <c r="W11"/>
  <c r="X30"/>
  <c r="AA26"/>
  <c r="X29"/>
  <c r="U22"/>
  <c r="V26"/>
  <c r="W10"/>
  <c r="AA20"/>
  <c r="V23"/>
  <c r="V25"/>
  <c r="W26"/>
  <c r="X26"/>
  <c r="Y26"/>
  <c r="T14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14"/>
  <c r="AA27"/>
  <c r="V27"/>
  <c r="U29"/>
  <c r="V31"/>
  <c r="W28"/>
  <c r="X17"/>
  <c r="Y21"/>
  <c r="R26"/>
  <c r="S26"/>
  <c r="T24"/>
  <c r="T26"/>
  <c r="T27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4"/>
  <c r="V13"/>
  <c r="V29"/>
  <c r="W7"/>
  <c r="W15"/>
  <c r="W6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25"/>
  <c r="S22"/>
  <c r="N22"/>
  <c r="N9"/>
  <c r="BT14" i="3"/>
  <c r="BT20"/>
  <c r="BT4"/>
  <c r="AA21" i="1" s="1"/>
  <c r="Z32" i="2" s="1"/>
  <c r="BT8" i="3"/>
  <c r="BT12"/>
  <c r="BT22"/>
  <c r="O22" i="2"/>
  <c r="BT6" i="3"/>
  <c r="AA14" i="1" s="1"/>
  <c r="Z31" i="2" s="1"/>
  <c r="BT16" i="3"/>
  <c r="BK8"/>
  <c r="BK16"/>
  <c r="BN10"/>
  <c r="BN18"/>
  <c r="BQ4"/>
  <c r="Z11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4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6" i="1" s="1"/>
  <c r="X28" i="2" s="1"/>
  <c r="BN14" i="3"/>
  <c r="BN22"/>
  <c r="BQ8"/>
  <c r="Z24" i="1" s="1"/>
  <c r="Y30" i="2" s="1"/>
  <c r="BQ16" i="3"/>
  <c r="BT10"/>
  <c r="BT18"/>
  <c r="BW4"/>
  <c r="AB11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0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N33"/>
  <c r="BW7" i="3"/>
  <c r="AB24" i="1" s="1"/>
  <c r="AA30" i="2" s="1"/>
  <c r="BW11" i="3"/>
  <c r="BW15"/>
  <c r="BW19"/>
  <c r="BW23"/>
  <c r="BW5"/>
  <c r="AB10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0" i="1" s="1"/>
  <c r="Z33" i="2" s="1"/>
  <c r="BT9" i="3"/>
  <c r="BT13"/>
  <c r="BT17"/>
  <c r="BQ7"/>
  <c r="Z25" i="1" s="1"/>
  <c r="Y29" i="2" s="1"/>
  <c r="BQ11" i="3"/>
  <c r="BQ15"/>
  <c r="BQ19"/>
  <c r="BQ23"/>
  <c r="BQ6"/>
  <c r="Z16" i="1" s="1"/>
  <c r="Y28" i="2" s="1"/>
  <c r="BQ10" i="3"/>
  <c r="Z14" i="1" s="1"/>
  <c r="Y31" i="2" s="1"/>
  <c r="BQ14" i="3"/>
  <c r="BQ18"/>
  <c r="BN7"/>
  <c r="Y11" i="1" s="1"/>
  <c r="X34" i="2" s="1"/>
  <c r="BN11" i="3"/>
  <c r="BN15"/>
  <c r="BN19"/>
  <c r="BN23"/>
  <c r="BN5"/>
  <c r="Y10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11" i="1" s="1"/>
  <c r="V34" i="2" s="1"/>
  <c r="BH10" i="3"/>
  <c r="BH14"/>
  <c r="BH18"/>
  <c r="BH22"/>
  <c r="BH5"/>
  <c r="W10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I9" i="1" s="1"/>
  <c r="R8" i="3"/>
  <c r="S19" i="2"/>
  <c r="K30"/>
  <c r="L14"/>
  <c r="M25"/>
  <c r="N15"/>
  <c r="O17"/>
  <c r="O30"/>
  <c r="R28"/>
  <c r="S17"/>
  <c r="S30"/>
  <c r="Q32"/>
  <c r="I31"/>
  <c r="M26"/>
  <c r="M27"/>
  <c r="Q34"/>
  <c r="J21"/>
  <c r="L31"/>
  <c r="M28"/>
  <c r="M22"/>
  <c r="N13"/>
  <c r="N30"/>
  <c r="P27"/>
  <c r="P20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30"/>
  <c r="R27"/>
  <c r="S15"/>
  <c r="M19"/>
  <c r="S29"/>
  <c r="S34"/>
  <c r="Q27"/>
  <c r="L26"/>
  <c r="Q26"/>
  <c r="K34"/>
  <c r="R10" i="3"/>
  <c r="R18"/>
  <c r="R6"/>
  <c r="I13" i="1" s="1"/>
  <c r="R14" i="3"/>
  <c r="R22"/>
  <c r="AJ12"/>
  <c r="AJ8"/>
  <c r="O21" i="1" s="1"/>
  <c r="AJ4" i="3"/>
  <c r="O11" i="1" s="1"/>
  <c r="N6" i="2" s="1"/>
  <c r="AJ20" i="3"/>
  <c r="AJ16"/>
  <c r="AS23"/>
  <c r="BE7"/>
  <c r="V14" i="1" s="1"/>
  <c r="U14" i="2" s="1"/>
  <c r="BE11" i="3"/>
  <c r="BE15"/>
  <c r="BE19"/>
  <c r="BE23"/>
  <c r="BE6"/>
  <c r="BE10"/>
  <c r="BE14"/>
  <c r="BE18"/>
  <c r="BE22"/>
  <c r="BE5"/>
  <c r="BE9"/>
  <c r="BE13"/>
  <c r="BE17"/>
  <c r="BE21"/>
  <c r="BE4"/>
  <c r="BE8"/>
  <c r="V9" i="1" s="1"/>
  <c r="U9" i="2" s="1"/>
  <c r="BE12" i="3"/>
  <c r="BE16"/>
  <c r="BE20"/>
  <c r="BB4"/>
  <c r="BB20"/>
  <c r="BB16"/>
  <c r="BB12"/>
  <c r="BB8"/>
  <c r="U12" i="1" s="1"/>
  <c r="BB6" i="3"/>
  <c r="BB14"/>
  <c r="BB22"/>
  <c r="BB10"/>
  <c r="U16" i="1" s="1"/>
  <c r="BB18" i="3"/>
  <c r="BB7"/>
  <c r="BB11"/>
  <c r="BB15"/>
  <c r="BB19"/>
  <c r="BB23"/>
  <c r="BB5"/>
  <c r="BB9"/>
  <c r="U9" i="1" s="1"/>
  <c r="T9" i="2" s="1"/>
  <c r="BB13" i="3"/>
  <c r="BB17"/>
  <c r="BB21"/>
  <c r="AY4"/>
  <c r="AY8"/>
  <c r="AY12"/>
  <c r="AY20"/>
  <c r="AY7"/>
  <c r="AY11"/>
  <c r="AY15"/>
  <c r="AY19"/>
  <c r="AY23"/>
  <c r="AY18"/>
  <c r="AY6"/>
  <c r="T11" i="1" s="1"/>
  <c r="AY10" i="3"/>
  <c r="AY14"/>
  <c r="AY22"/>
  <c r="AY5"/>
  <c r="AY9"/>
  <c r="T9" i="1" s="1"/>
  <c r="S9" i="2" s="1"/>
  <c r="AY13" i="3"/>
  <c r="AY17"/>
  <c r="AY21"/>
  <c r="AY16"/>
  <c r="AV22"/>
  <c r="AV14"/>
  <c r="AV6"/>
  <c r="AV4"/>
  <c r="AV12"/>
  <c r="AV20"/>
  <c r="AV10"/>
  <c r="S9" i="1" s="1"/>
  <c r="AV18" i="3"/>
  <c r="AV8"/>
  <c r="AV16"/>
  <c r="AV7"/>
  <c r="AV11"/>
  <c r="AV15"/>
  <c r="AV19"/>
  <c r="AV23"/>
  <c r="AV5"/>
  <c r="S24" i="1" s="1"/>
  <c r="AV9" i="3"/>
  <c r="S15" i="1" s="1"/>
  <c r="R15" i="2" s="1"/>
  <c r="AV13" i="3"/>
  <c r="AV17"/>
  <c r="AV21"/>
  <c r="AS6"/>
  <c r="AS10"/>
  <c r="AS14"/>
  <c r="AS18"/>
  <c r="AS22"/>
  <c r="AS5"/>
  <c r="R10" i="1" s="1"/>
  <c r="Q12" i="2" s="1"/>
  <c r="AS9" i="3"/>
  <c r="R9" i="1" s="1"/>
  <c r="Q9" i="2" s="1"/>
  <c r="AS13" i="3"/>
  <c r="AS17"/>
  <c r="AS21"/>
  <c r="AS4"/>
  <c r="AS8"/>
  <c r="R15" i="1" s="1"/>
  <c r="Q15" i="2" s="1"/>
  <c r="AS12" i="3"/>
  <c r="AS16"/>
  <c r="AS20"/>
  <c r="AS7"/>
  <c r="R8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2" i="1" s="1"/>
  <c r="P19" i="2" s="1"/>
  <c r="AP14" i="3"/>
  <c r="AP22"/>
  <c r="AP5"/>
  <c r="Q10" i="1" s="1"/>
  <c r="AP9" i="3"/>
  <c r="Q15" i="1" s="1"/>
  <c r="P15" i="2" s="1"/>
  <c r="AP13" i="3"/>
  <c r="AP17"/>
  <c r="AP21"/>
  <c r="AM7"/>
  <c r="P12" i="1" s="1"/>
  <c r="AM11" i="3"/>
  <c r="AM15"/>
  <c r="AM19"/>
  <c r="AM23"/>
  <c r="AM6"/>
  <c r="P9" i="1" s="1"/>
  <c r="AM10" i="3"/>
  <c r="P26" i="1" s="1"/>
  <c r="O26" i="2" s="1"/>
  <c r="AM14" i="3"/>
  <c r="AM18"/>
  <c r="AM22"/>
  <c r="AM5"/>
  <c r="AM9"/>
  <c r="P16" i="1" s="1"/>
  <c r="AM13" i="3"/>
  <c r="AM17"/>
  <c r="AM21"/>
  <c r="AM4"/>
  <c r="AM8"/>
  <c r="P25" i="1" s="1"/>
  <c r="AM12" i="3"/>
  <c r="AM16"/>
  <c r="AM20"/>
  <c r="AJ6"/>
  <c r="O16" i="1" s="1"/>
  <c r="N19" i="2" s="1"/>
  <c r="AJ14" i="3"/>
  <c r="AJ22"/>
  <c r="AJ10"/>
  <c r="AJ18"/>
  <c r="AJ7"/>
  <c r="O25" i="1" s="1"/>
  <c r="N25" i="2" s="1"/>
  <c r="AJ11" i="3"/>
  <c r="AJ15"/>
  <c r="AJ19"/>
  <c r="AJ23"/>
  <c r="AJ5"/>
  <c r="O10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0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L9" i="2" s="1"/>
  <c r="AD14" i="3"/>
  <c r="AD22"/>
  <c r="AD4"/>
  <c r="M11" i="1" s="1"/>
  <c r="AD12" i="3"/>
  <c r="AD20"/>
  <c r="AD10"/>
  <c r="AD18"/>
  <c r="AD8"/>
  <c r="AD16"/>
  <c r="AD7"/>
  <c r="M21" i="1" s="1"/>
  <c r="AD11" i="3"/>
  <c r="AD15"/>
  <c r="AD19"/>
  <c r="AD23"/>
  <c r="AD5"/>
  <c r="M10" i="1" s="1"/>
  <c r="L7" i="2" s="1"/>
  <c r="AD9" i="3"/>
  <c r="AD13"/>
  <c r="AD17"/>
  <c r="AD21"/>
  <c r="AA4"/>
  <c r="L10" i="1" s="1"/>
  <c r="K7" i="2" s="1"/>
  <c r="AA8" i="3"/>
  <c r="L18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4" i="1" s="1"/>
  <c r="K12" i="2" s="1"/>
  <c r="AA10" i="3"/>
  <c r="L8" i="1" s="1"/>
  <c r="K27" i="2" s="1"/>
  <c r="AA14" i="3"/>
  <c r="AA18"/>
  <c r="AA22"/>
  <c r="AA5"/>
  <c r="L21" i="1" s="1"/>
  <c r="K8" i="2" s="1"/>
  <c r="AA9" i="3"/>
  <c r="L13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9" i="1" s="1"/>
  <c r="X14" i="3"/>
  <c r="X18"/>
  <c r="X22"/>
  <c r="X5"/>
  <c r="K16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11" i="1" s="1"/>
  <c r="I34" i="2" s="1"/>
  <c r="U11" i="3"/>
  <c r="U15"/>
  <c r="U19"/>
  <c r="U23"/>
  <c r="U18"/>
  <c r="U6"/>
  <c r="J12" i="1" s="1"/>
  <c r="U10" i="3"/>
  <c r="J26" i="1" s="1"/>
  <c r="U14" i="3"/>
  <c r="J9" i="1" s="1"/>
  <c r="U22" i="3"/>
  <c r="U5"/>
  <c r="J14" i="1" s="1"/>
  <c r="U9" i="3"/>
  <c r="U13"/>
  <c r="J8" i="1" s="1"/>
  <c r="U17" i="3"/>
  <c r="U21"/>
  <c r="R7"/>
  <c r="R11"/>
  <c r="I12" i="1" s="1"/>
  <c r="R15" i="3"/>
  <c r="R19"/>
  <c r="R23"/>
  <c r="R5"/>
  <c r="I8" i="1" s="1"/>
  <c r="R9" i="3"/>
  <c r="R13"/>
  <c r="R17"/>
  <c r="R21"/>
  <c r="O7"/>
  <c r="H7" i="1" s="1"/>
  <c r="O11" i="3"/>
  <c r="H9" i="1" s="1"/>
  <c r="O15" i="3"/>
  <c r="O19"/>
  <c r="O23"/>
  <c r="O6"/>
  <c r="O10"/>
  <c r="O14"/>
  <c r="O22"/>
  <c r="O18"/>
  <c r="O5"/>
  <c r="O9"/>
  <c r="H18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2" i="1" s="1"/>
  <c r="E26" i="2" s="1"/>
  <c r="I12" i="3"/>
  <c r="I16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7" i="1" s="1"/>
  <c r="E29" i="2" s="1"/>
  <c r="I17" i="3"/>
  <c r="I21"/>
  <c r="F19"/>
  <c r="F23"/>
  <c r="F7"/>
  <c r="F11"/>
  <c r="E18" i="1" s="1"/>
  <c r="E5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V21" i="1" l="1"/>
  <c r="U32" i="2" s="1"/>
  <c r="V8" i="1"/>
  <c r="U8" i="2" s="1"/>
  <c r="V10" i="1"/>
  <c r="U33" i="2" s="1"/>
  <c r="V7" i="1"/>
  <c r="U7" i="2" s="1"/>
  <c r="V11" i="1"/>
  <c r="U34" i="2" s="1"/>
  <c r="V6" i="1"/>
  <c r="U6" i="2" s="1"/>
  <c r="U21" i="1"/>
  <c r="T32" i="2" s="1"/>
  <c r="U13" i="1"/>
  <c r="T13" i="2" s="1"/>
  <c r="U25" i="1"/>
  <c r="T29" i="2" s="1"/>
  <c r="U6" i="1"/>
  <c r="T6" i="2" s="1"/>
  <c r="U10" i="1"/>
  <c r="T33" i="2" s="1"/>
  <c r="U8" i="1"/>
  <c r="T8" i="2" s="1"/>
  <c r="U11" i="1"/>
  <c r="T34" i="2" s="1"/>
  <c r="U7" i="1"/>
  <c r="T7" i="2" s="1"/>
  <c r="T14" i="1"/>
  <c r="S13" i="2" s="1"/>
  <c r="T7" i="1"/>
  <c r="S7" i="2" s="1"/>
  <c r="T16" i="1"/>
  <c r="S24" i="2" s="1"/>
  <c r="T12" i="1"/>
  <c r="S12" i="2" s="1"/>
  <c r="T21" i="1"/>
  <c r="T8"/>
  <c r="T10"/>
  <c r="S10" i="2" s="1"/>
  <c r="T6" i="1"/>
  <c r="S6" i="2" s="1"/>
  <c r="R9"/>
  <c r="Z14"/>
  <c r="S21" i="1"/>
  <c r="S8"/>
  <c r="S10"/>
  <c r="R10" i="2" s="1"/>
  <c r="S7" i="1"/>
  <c r="S11"/>
  <c r="S12"/>
  <c r="S14"/>
  <c r="R13" i="2" s="1"/>
  <c r="S6" i="1"/>
  <c r="P14" i="2"/>
  <c r="R11" i="1"/>
  <c r="Q8" i="2" s="1"/>
  <c r="R7" i="1"/>
  <c r="Q7" i="2" s="1"/>
  <c r="R25" i="1"/>
  <c r="Q10" i="2" s="1"/>
  <c r="R6" i="1"/>
  <c r="Q6" i="2" s="1"/>
  <c r="Q24" i="1"/>
  <c r="P9" i="2" s="1"/>
  <c r="Q7" i="1"/>
  <c r="P7" i="2" s="1"/>
  <c r="Q21" i="1"/>
  <c r="P21" i="2" s="1"/>
  <c r="Q6" i="1"/>
  <c r="P6" i="2" s="1"/>
  <c r="Q11" i="1"/>
  <c r="P8" i="2" s="1"/>
  <c r="Q8" i="1"/>
  <c r="P10" i="2" s="1"/>
  <c r="O19"/>
  <c r="P7" i="1"/>
  <c r="P8"/>
  <c r="O10" i="2" s="1"/>
  <c r="P10" i="1"/>
  <c r="O33" i="2" s="1"/>
  <c r="I20" i="1"/>
  <c r="I16"/>
  <c r="T12" i="2"/>
  <c r="Z12"/>
  <c r="P12"/>
  <c r="L12"/>
  <c r="R12"/>
  <c r="N8"/>
  <c r="M12"/>
  <c r="U12"/>
  <c r="AA12"/>
  <c r="V12"/>
  <c r="N12"/>
  <c r="H15" i="1"/>
  <c r="H14"/>
  <c r="H11"/>
  <c r="H8"/>
  <c r="L8" i="2"/>
  <c r="R8"/>
  <c r="L11"/>
  <c r="Y14"/>
  <c r="N14"/>
  <c r="S14"/>
  <c r="X14"/>
  <c r="G28" i="1"/>
  <c r="G17"/>
  <c r="G21"/>
  <c r="F32" i="2" s="1"/>
  <c r="G13" i="1"/>
  <c r="K29" i="2"/>
  <c r="L21"/>
  <c r="R24"/>
  <c r="M10"/>
  <c r="V21"/>
  <c r="AA21"/>
  <c r="Z21"/>
  <c r="Z13"/>
  <c r="AA9"/>
  <c r="AA24"/>
  <c r="X10"/>
  <c r="Y25"/>
  <c r="L24"/>
  <c r="V10"/>
  <c r="N21"/>
  <c r="M21"/>
  <c r="Z24"/>
  <c r="N10"/>
  <c r="R21"/>
  <c r="X21"/>
  <c r="S21"/>
  <c r="U21"/>
  <c r="F9" i="1"/>
  <c r="F18"/>
  <c r="F11"/>
  <c r="E7" i="2" s="1"/>
  <c r="F19" i="1"/>
  <c r="F13"/>
  <c r="F10"/>
  <c r="F14"/>
  <c r="E20" i="2" s="1"/>
  <c r="D23" i="1"/>
  <c r="D13"/>
  <c r="D27"/>
  <c r="D18"/>
  <c r="E19"/>
  <c r="Q16" i="2"/>
  <c r="K18"/>
  <c r="P22"/>
  <c r="O25"/>
  <c r="N24"/>
  <c r="X7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N16"/>
  <c r="Y16"/>
  <c r="Y20"/>
  <c r="R6"/>
  <c r="K26"/>
  <c r="K21"/>
  <c r="O18"/>
  <c r="M6"/>
  <c r="K6"/>
  <c r="P11"/>
  <c r="AA15"/>
  <c r="Y17"/>
  <c r="AA16"/>
  <c r="Y19"/>
  <c r="K13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9"/>
  <c r="E7"/>
  <c r="E14"/>
  <c r="E25"/>
  <c r="D29" i="2" s="1"/>
  <c r="E6" i="1"/>
  <c r="K15" i="2"/>
  <c r="N11"/>
  <c r="V8"/>
  <c r="Y6"/>
  <c r="Z8"/>
  <c r="AA10"/>
  <c r="L10"/>
  <c r="X9"/>
  <c r="AA25"/>
  <c r="V6"/>
  <c r="AA6"/>
  <c r="Z7"/>
  <c r="X8"/>
  <c r="AA11"/>
  <c r="Q11"/>
  <c r="J15"/>
  <c r="K9"/>
  <c r="E25"/>
  <c r="K22"/>
  <c r="Y7"/>
  <c r="X6"/>
  <c r="Z9"/>
  <c r="Z10"/>
  <c r="Y12"/>
  <c r="X12"/>
  <c r="AA8"/>
  <c r="Y11"/>
  <c r="K24"/>
  <c r="K14"/>
  <c r="Y9"/>
  <c r="Y10"/>
  <c r="AA7"/>
  <c r="Y13"/>
  <c r="V7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9" i="1"/>
  <c r="G27"/>
  <c r="F27" i="2" s="1"/>
  <c r="I7" i="1"/>
  <c r="I31"/>
  <c r="I19"/>
  <c r="I17"/>
  <c r="H29" i="2" s="1"/>
  <c r="P11" i="1"/>
  <c r="O16" i="2" s="1"/>
  <c r="P14" i="1"/>
  <c r="O9" i="2" s="1"/>
  <c r="K25" i="1"/>
  <c r="J25" i="2" s="1"/>
  <c r="K14" i="1"/>
  <c r="K10"/>
  <c r="K7"/>
  <c r="K24"/>
  <c r="J24" i="2" s="1"/>
  <c r="K11" i="1"/>
  <c r="J34" i="2" s="1"/>
  <c r="J23" i="1"/>
  <c r="I14" i="2" s="1"/>
  <c r="J30" i="1"/>
  <c r="J19"/>
  <c r="I20" i="2" s="1"/>
  <c r="J21" i="1"/>
  <c r="J10"/>
  <c r="I33" i="2" s="1"/>
  <c r="J29" i="1"/>
  <c r="I28" i="2" s="1"/>
  <c r="J25" i="1"/>
  <c r="I25" i="2" s="1"/>
  <c r="J24" i="1"/>
  <c r="J15"/>
  <c r="I32" i="2" s="1"/>
  <c r="I11" i="1"/>
  <c r="H11" i="2" s="1"/>
  <c r="I10" i="1"/>
  <c r="I30"/>
  <c r="I15"/>
  <c r="I24"/>
  <c r="I21"/>
  <c r="I18"/>
  <c r="I14"/>
  <c r="H13" i="2" s="1"/>
  <c r="H23" i="1"/>
  <c r="H21"/>
  <c r="H28"/>
  <c r="G28" i="2" s="1"/>
  <c r="H25" i="1"/>
  <c r="G25" i="2" s="1"/>
  <c r="H13" i="1"/>
  <c r="H10"/>
  <c r="G33" i="2" s="1"/>
  <c r="G23" i="1"/>
  <c r="G26"/>
  <c r="F26" i="2" s="1"/>
  <c r="G16" i="1"/>
  <c r="G14"/>
  <c r="F31" i="2" s="1"/>
  <c r="G22" i="1"/>
  <c r="G11"/>
  <c r="F11" i="2" s="1"/>
  <c r="G10" i="1"/>
  <c r="F16"/>
  <c r="F21"/>
  <c r="F24"/>
  <c r="E30" i="2" s="1"/>
  <c r="D28" i="1"/>
  <c r="D22"/>
  <c r="E10"/>
  <c r="D33" i="2" s="1"/>
  <c r="E21" i="1"/>
  <c r="D21" i="2" s="1"/>
  <c r="D20"/>
  <c r="E6"/>
  <c r="J16"/>
  <c r="I27"/>
  <c r="J19"/>
  <c r="E12"/>
  <c r="I26"/>
  <c r="H19"/>
  <c r="J14"/>
  <c r="D33" i="1"/>
  <c r="AD33" s="1"/>
  <c r="AE33" s="1"/>
  <c r="D25"/>
  <c r="D12"/>
  <c r="D21"/>
  <c r="H22" i="2"/>
  <c r="J17"/>
  <c r="I19"/>
  <c r="I22"/>
  <c r="I16"/>
  <c r="E13"/>
  <c r="I7"/>
  <c r="I8"/>
  <c r="H10"/>
  <c r="AD32" i="1"/>
  <c r="E15" i="2"/>
  <c r="E17"/>
  <c r="H30" i="1"/>
  <c r="H12"/>
  <c r="G18" i="2" s="1"/>
  <c r="H17" i="1"/>
  <c r="H19"/>
  <c r="H24"/>
  <c r="G30" i="2" s="1"/>
  <c r="E8"/>
  <c r="E5"/>
  <c r="D5"/>
  <c r="F5"/>
  <c r="E9"/>
  <c r="G20" i="1"/>
  <c r="G30"/>
  <c r="F9" i="2" s="1"/>
  <c r="E10"/>
  <c r="E30" i="1"/>
  <c r="E16"/>
  <c r="E15"/>
  <c r="E24"/>
  <c r="E12"/>
  <c r="E11"/>
  <c r="D34" i="2" s="1"/>
  <c r="D14" i="1"/>
  <c r="D20"/>
  <c r="D34"/>
  <c r="D10"/>
  <c r="D15"/>
  <c r="D9"/>
  <c r="D30"/>
  <c r="D7"/>
  <c r="D16"/>
  <c r="D19"/>
  <c r="G27" i="2"/>
  <c r="G22"/>
  <c r="G14"/>
  <c r="D11" i="1"/>
  <c r="U10" i="2" l="1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28" i="1"/>
  <c r="G21" i="2"/>
  <c r="I10"/>
  <c r="J10"/>
  <c r="E32"/>
  <c r="E21"/>
  <c r="E18"/>
  <c r="G13"/>
  <c r="AD29" i="1"/>
  <c r="H18" i="2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3" i="1"/>
  <c r="G23" i="2"/>
  <c r="H9"/>
  <c r="H30"/>
  <c r="I23"/>
  <c r="I11"/>
  <c r="J13"/>
  <c r="J27"/>
  <c r="O12"/>
  <c r="O31"/>
  <c r="F21"/>
  <c r="F7"/>
  <c r="F12"/>
  <c r="AD11" i="1"/>
  <c r="H33" i="2"/>
  <c r="AD31" i="1"/>
  <c r="H6" i="2"/>
  <c r="O6"/>
  <c r="J6"/>
  <c r="I17"/>
  <c r="H31"/>
  <c r="AD18" i="1"/>
  <c r="H24" i="2"/>
  <c r="G31"/>
  <c r="AD23" i="1"/>
  <c r="AE23" s="1"/>
  <c r="AD26"/>
  <c r="AD22"/>
  <c r="AD2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7" i="1"/>
  <c r="AE17" s="1"/>
  <c r="G6" i="2"/>
  <c r="AF28"/>
  <c r="AF9"/>
  <c r="C19"/>
  <c r="C16"/>
  <c r="AF16"/>
  <c r="F15"/>
  <c r="AD10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2" i="1"/>
  <c r="AF8" i="2"/>
  <c r="AF13"/>
  <c r="AF7"/>
  <c r="AD14" i="1"/>
  <c r="C7" i="2"/>
  <c r="C13"/>
  <c r="AD30" i="1"/>
  <c r="AF22" i="2"/>
  <c r="AD15" i="1"/>
  <c r="C24" i="2"/>
  <c r="AD34" i="1"/>
  <c r="C22" i="2"/>
  <c r="C27"/>
  <c r="C9"/>
  <c r="C23"/>
  <c r="AF27"/>
  <c r="C32"/>
  <c r="AD19" i="1"/>
  <c r="AF6" i="2"/>
  <c r="C11"/>
  <c r="C10"/>
  <c r="AF10"/>
  <c r="C21"/>
  <c r="AF15"/>
  <c r="C15"/>
  <c r="AF12"/>
  <c r="C12"/>
  <c r="AF21"/>
  <c r="C18"/>
  <c r="AF18"/>
  <c r="AD16" i="1"/>
  <c r="C6" i="2"/>
  <c r="AE31" i="1" l="1"/>
  <c r="AE29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0"/>
  <c r="AE11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6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8" i="1"/>
  <c r="AE28"/>
  <c r="AE8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0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4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2"/>
  <c r="AQ8" i="2"/>
  <c r="AO23"/>
  <c r="AU23"/>
  <c r="AW8"/>
  <c r="AL8"/>
  <c r="AV8"/>
  <c r="AH8"/>
  <c r="AJ11"/>
  <c r="AR23"/>
  <c r="AI23"/>
  <c r="AW23"/>
  <c r="AK23"/>
  <c r="AW11"/>
  <c r="AP23"/>
  <c r="AR22"/>
  <c r="AE19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8" l="1"/>
  <c r="AC19"/>
  <c r="AC6"/>
  <c r="AC9"/>
  <c r="AC26"/>
  <c r="AC29"/>
  <c r="AC7"/>
  <c r="AC11"/>
  <c r="AC30"/>
  <c r="AC25"/>
  <c r="AC32"/>
  <c r="AC14"/>
  <c r="AC15"/>
  <c r="AC12"/>
  <c r="AC24"/>
  <c r="AC28"/>
  <c r="AC20"/>
  <c r="AC16"/>
  <c r="AC21"/>
  <c r="AC18"/>
  <c r="AC17"/>
  <c r="AC13"/>
  <c r="AC22"/>
  <c r="AC10"/>
</calcChain>
</file>

<file path=xl/sharedStrings.xml><?xml version="1.0" encoding="utf-8"?>
<sst xmlns="http://schemas.openxmlformats.org/spreadsheetml/2006/main" count="813" uniqueCount="108">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</sst>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T22" sqref="T22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107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6</v>
      </c>
      <c r="U5" s="78">
        <f>List1!BA3</f>
        <v>7</v>
      </c>
      <c r="V5" s="78">
        <f>List1!BD3</f>
        <v>5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>
        <f>IFERROR(VLOOKUP($C6,List1!$AX$4:$AY$23,2,FALSE),"")</f>
        <v>6</v>
      </c>
      <c r="U6" s="68">
        <f>IFERROR(VLOOKUP($C6,List1!$BA$4:$BB$23,2,FALSE),"")</f>
        <v>5</v>
      </c>
      <c r="V6" s="68">
        <f>IFERROR(VLOOKUP($C6,List1!$BD$4:$BE$23,2,FALSE),"")</f>
        <v>5</v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72</v>
      </c>
      <c r="AD6" s="81">
        <f>SUM(D6:AB6)</f>
        <v>72</v>
      </c>
      <c r="AE6" s="82">
        <f>IF(AD6=0,"",SUM(D6:AB6)/(SUMIF(D6:AB6,"&gt;0",$D$5:$AB$5)))</f>
        <v>0.92307692307692313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>
        <f>IFERROR(VLOOKUP($C7,List1!$AX$4:$AY$23,2,FALSE),"")</f>
        <v>2</v>
      </c>
      <c r="U7" s="68">
        <f>IFERROR(VLOOKUP($C7,List1!$BA$4:$BB$23,2,FALSE),"")</f>
        <v>7</v>
      </c>
      <c r="V7" s="68">
        <f>IFERROR(VLOOKUP($C7,List1!$BD$4:$BE$23,2,FALSE),"")</f>
        <v>4</v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58</v>
      </c>
      <c r="AD7" s="85">
        <f>SUM(D7:AB7)</f>
        <v>58</v>
      </c>
      <c r="AE7" s="82">
        <f>IF(AD7=0,"",SUM(D7:AB7)/(SUMIF(D7:AB7,"&gt;0",$D$5:$AB$5)))</f>
        <v>0.68235294117647061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>
        <f>IFERROR(VLOOKUP($C8,List1!$AX$4:$AY$23,2,FALSE),"")</f>
        <v>5</v>
      </c>
      <c r="U8" s="68">
        <f>IFERROR(VLOOKUP($C8,List1!$BA$4:$BB$23,2,FALSE),"")</f>
        <v>6</v>
      </c>
      <c r="V8" s="68">
        <f>IFERROR(VLOOKUP($C8,List1!$BD$4:$BE$23,2,FALSE),"")</f>
        <v>3</v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52</v>
      </c>
      <c r="AD8" s="85">
        <f>SUM(D8:AB8)</f>
        <v>52</v>
      </c>
      <c r="AE8" s="82">
        <f>IF(AD8=0,"",SUM(D8:AB8)/(SUMIF(D8:AB8,"&gt;0",$D$5:$AB$5)))</f>
        <v>0.70270270270270274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>
        <f>IFERROR(VLOOKUP($C9,List1!$AU$4:$AV$23,2,FALSE),"")</f>
        <v>1</v>
      </c>
      <c r="T9" s="68">
        <f>IFERROR(VLOOKUP($C9,List1!$AX$4:$AY$23,2,FALSE),"")</f>
        <v>1</v>
      </c>
      <c r="U9" s="68">
        <f>IFERROR(VLOOKUP($C9,List1!$BA$4:$BB$23,2,FALSE),"")</f>
        <v>2</v>
      </c>
      <c r="V9" s="68">
        <f>IFERROR(VLOOKUP($C9,List1!$BD$4:$BE$23,2,FALSE),"")</f>
        <v>1</v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37</v>
      </c>
      <c r="AD9" s="85">
        <f>SUM(D9:AB9)</f>
        <v>37</v>
      </c>
      <c r="AE9" s="82">
        <f>IF(AD9=0,"",SUM(D9:AB9)/(SUMIF(D9:AB9,"&gt;0",$D$5:$AB$5)))</f>
        <v>0.4157303370786517</v>
      </c>
    </row>
    <row r="10" spans="1:32" ht="18.75" customHeight="1">
      <c r="A10" s="14"/>
      <c r="B10" s="88" t="s">
        <v>37</v>
      </c>
      <c r="C10" s="87" t="s">
        <v>50</v>
      </c>
      <c r="D10" s="67" t="str">
        <f>IFERROR(VLOOKUP($C10,List1!$B$4:$C$23,2,FALSE),"")</f>
        <v/>
      </c>
      <c r="E10" s="68" t="str">
        <f>IFERROR(VLOOKUP($C10,List1!$E$4:$F$23,2,FALSE),"")</f>
        <v/>
      </c>
      <c r="F10" s="68">
        <f>IFERROR(VLOOKUP($C10,List1!$H$4:$I$23,2,FALSE),"")</f>
        <v>10</v>
      </c>
      <c r="G10" s="68" t="str">
        <f>IFERROR(VLOOKUP($C10,List1!$K$4:$L$23,2,FALSE),"")</f>
        <v/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>
        <f>IFERROR(VLOOKUP($C10,List1!$AL$4:$AM$23,2,FALSE),"")</f>
        <v>4</v>
      </c>
      <c r="Q10" s="68">
        <f>IFERROR(VLOOKUP($C10,List1!$AO$4:$AP$23,2,FALSE),"")</f>
        <v>6</v>
      </c>
      <c r="R10" s="68">
        <f>IFERROR(VLOOKUP($C10,List1!$AR$4:$AS$23,2,FALSE),"")</f>
        <v>5</v>
      </c>
      <c r="S10" s="68">
        <f>IFERROR(VLOOKUP($C10,List1!$AU$4:$AV$23,2,FALSE),"")</f>
        <v>6</v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31</v>
      </c>
      <c r="AD10" s="81">
        <f>SUM(D10:AB10)</f>
        <v>31</v>
      </c>
      <c r="AE10" s="82">
        <f>IF(AD10=0,"",SUM(D10:AB10)/(SUMIF(D10:AB10,"&gt;0",$D$5:$AB$5)))</f>
        <v>0.91176470588235292</v>
      </c>
    </row>
    <row r="11" spans="1:32" ht="18.75" customHeight="1">
      <c r="B11" s="88" t="s">
        <v>39</v>
      </c>
      <c r="C11" s="84" t="s">
        <v>32</v>
      </c>
      <c r="D11" s="67">
        <f>IFERROR(VLOOKUP($C11,List1!$B$4:$C$23,2,FALSE),"")</f>
        <v>7</v>
      </c>
      <c r="E11" s="68">
        <f>IFERROR(VLOOKUP($C11,List1!$E$4:$F$23,2,FALSE),"")</f>
        <v>8</v>
      </c>
      <c r="F11" s="68">
        <f>IFERROR(VLOOKUP($C11,List1!$H$4:$I$23,2,FALSE),"")</f>
        <v>7</v>
      </c>
      <c r="G11" s="68">
        <f>IFERROR(VLOOKUP($C11,List1!$K$4:$L$23,2,FALSE),"")</f>
        <v>1</v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>
        <f>IFERROR(VLOOKUP($C11,List1!$AX$4:$AY$23,2,FALSE),"")</f>
        <v>4</v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27</v>
      </c>
      <c r="AD11" s="85">
        <f>SUM(D11:AB11)</f>
        <v>27</v>
      </c>
      <c r="AE11" s="82">
        <f>IF(AD11=0,"",SUM(D11:AB11)/(SUMIF(D11:AB11,"&gt;0",$D$5:$AB$5)))</f>
        <v>0.67500000000000004</v>
      </c>
    </row>
    <row r="12" spans="1:32" ht="18.75" customHeight="1">
      <c r="B12" s="88" t="s">
        <v>41</v>
      </c>
      <c r="C12" s="84" t="s">
        <v>44</v>
      </c>
      <c r="D12" s="67" t="str">
        <f>IFERROR(VLOOKUP($C12,List1!$B$4:$C$23,2,FALSE),"")</f>
        <v/>
      </c>
      <c r="E12" s="68">
        <f>IFERROR(VLOOKUP($C12,List1!$E$4:$F$23,2,FALSE),"")</f>
        <v>3</v>
      </c>
      <c r="F12" s="68" t="str">
        <f>IFERROR(VLOOKUP($C12,List1!$H$4:$I$23,2,FALSE),"")</f>
        <v/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>
        <f>IFERROR(VLOOKUP($C12,List1!$Q$4:$R$23,2,FALSE),"")</f>
        <v>7</v>
      </c>
      <c r="J12" s="68">
        <f>IFERROR(VLOOKUP($C12,List1!$T$4:$U$23,2,FALSE),"")</f>
        <v>1</v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>
        <f>IFERROR(VLOOKUP($C12,List1!$AL$4:$AM$23,2,FALSE),"")</f>
        <v>1</v>
      </c>
      <c r="Q12" s="68">
        <f>IFERROR(VLOOKUP($C12,List1!$AO$4:$AP$23,2,FALSE),"")</f>
        <v>1</v>
      </c>
      <c r="R12" s="68" t="str">
        <f>IFERROR(VLOOKUP($C12,List1!$AR$4:$AS$23,2,FALSE),"")</f>
        <v/>
      </c>
      <c r="S12" s="68">
        <f>IFERROR(VLOOKUP($C12,List1!$AU$4:$AV$23,2,FALSE),"")</f>
        <v>5</v>
      </c>
      <c r="T12" s="68">
        <f>IFERROR(VLOOKUP($C12,List1!$AX$4:$AY$23,2,FALSE),"")</f>
        <v>3</v>
      </c>
      <c r="U12" s="68">
        <f>IFERROR(VLOOKUP($C12,List1!$BA$4:$BB$23,2,FALSE),"")</f>
        <v>3</v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24</v>
      </c>
      <c r="AD12" s="81">
        <f>SUM(D12:AB12)</f>
        <v>24</v>
      </c>
      <c r="AE12" s="82">
        <f>IF(AD12=0,"",SUM(D12:AB12)/(SUMIF(D12:AB12,"&gt;0",$D$5:$AB$5)))</f>
        <v>0.48979591836734693</v>
      </c>
    </row>
    <row r="13" spans="1:32" ht="18.75" customHeight="1">
      <c r="B13" s="88" t="s">
        <v>43</v>
      </c>
      <c r="C13" s="87" t="s">
        <v>46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4</v>
      </c>
      <c r="G13" s="68">
        <f>IFERROR(VLOOKUP($C13,List1!$K$4:$L$23,2,FALSE),"")</f>
        <v>6</v>
      </c>
      <c r="H13" s="68" t="str">
        <f>IFERROR(VLOOKUP($C13,List1!$N$4:$O$23,2,FALSE),"")</f>
        <v/>
      </c>
      <c r="I13" s="68">
        <f>IFERROR(VLOOKUP($C13,List1!$Q$4:$R$23,2,FALSE),"")</f>
        <v>5</v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>
        <f>IFERROR(VLOOKUP($C13,List1!$BA$4:$BB$23,2,FALSE),"")</f>
        <v>4</v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21</v>
      </c>
      <c r="AD13" s="85">
        <f>SUM(D13:AB13)</f>
        <v>21</v>
      </c>
      <c r="AE13" s="82">
        <f>IF(AD13=0,"",SUM(D13:AB13)/(SUMIF(D13:AB13,"&gt;0",$D$5:$AB$5)))</f>
        <v>0.52500000000000002</v>
      </c>
      <c r="AF13" s="7"/>
    </row>
    <row r="14" spans="1:32" ht="18.75" customHeight="1">
      <c r="B14" s="88" t="s">
        <v>45</v>
      </c>
      <c r="C14" s="87" t="s">
        <v>58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>
        <f>IFERROR(VLOOKUP($C14,List1!$H$4:$I$23,2,FALSE),"")</f>
        <v>5</v>
      </c>
      <c r="G14" s="68">
        <f>IFERROR(VLOOKUP($C14,List1!$K$4:$L$23,2,FALSE),"")</f>
        <v>2</v>
      </c>
      <c r="H14" s="68">
        <f>IFERROR(VLOOKUP($C14,List1!$N$4:$O$23,2,FALSE),"")</f>
        <v>2</v>
      </c>
      <c r="I14" s="68">
        <f>IFERROR(VLOOKUP($C14,List1!$Q$4:$R$23,2,FALSE),"")</f>
        <v>2</v>
      </c>
      <c r="J14" s="68">
        <f>IFERROR(VLOOKUP($C14,List1!$T$4:$U$23,2,FALSE),"")</f>
        <v>2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>
        <f>IFERROR(VLOOKUP($C14,List1!$BD$4:$BE$23,2,FALSE),"")</f>
        <v>2</v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15</v>
      </c>
      <c r="AD14" s="85">
        <f>SUM(D14:AB14)</f>
        <v>15</v>
      </c>
      <c r="AE14" s="82">
        <f>IF(AD14=0,"",SUM(D14:AB14)/(SUMIF(D14:AB14,"&gt;0",$D$5:$AB$5)))</f>
        <v>0.38461538461538464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2</v>
      </c>
      <c r="R15" s="68">
        <f>IFERROR(VLOOKUP($C15,List1!$AR$4:$AS$23,2,FALSE),"")</f>
        <v>2</v>
      </c>
      <c r="S15" s="68">
        <f>IFERROR(VLOOKUP($C15,List1!$AU$4:$AV$23,2,FALSE),"")</f>
        <v>2</v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10</v>
      </c>
      <c r="AD15" s="81">
        <f>SUM(D15:AB15)</f>
        <v>10</v>
      </c>
      <c r="AE15" s="82">
        <f>IF(AD15=0,"",SUM(D15:AB15)/(SUMIF(D15:AB15,"&gt;0",$D$5:$AB$5)))</f>
        <v>0.35714285714285715</v>
      </c>
    </row>
    <row r="16" spans="1:32" ht="18.75" customHeight="1">
      <c r="B16" s="88" t="s">
        <v>49</v>
      </c>
      <c r="C16" s="84" t="s">
        <v>66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3</v>
      </c>
      <c r="G16" s="68">
        <f>IFERROR(VLOOKUP($C16,List1!$K$4:$L$23,2,FALSE),"")</f>
        <v>3</v>
      </c>
      <c r="H16" s="68" t="str">
        <f>IFERROR(VLOOKUP($C16,List1!$N$4:$O$23,2,FALSE),"")</f>
        <v/>
      </c>
      <c r="I16" s="68">
        <f>IFERROR(VLOOKUP($C16,List1!$Q$4:$R$23,2,FALSE),"")</f>
        <v>1</v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>
        <f>IFERROR(VLOOKUP($C16,List1!$BA$4:$BB$23,2,FALSE),"")</f>
        <v>1</v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8</v>
      </c>
      <c r="AD16" s="81">
        <f>SUM(D16:AB16)</f>
        <v>8</v>
      </c>
      <c r="AE16" s="82">
        <f>IF(AD16=0,"",SUM(D16:AB16)/(SUMIF(D16:AB16,"&gt;0",$D$5:$AB$5)))</f>
        <v>0.25</v>
      </c>
    </row>
    <row r="17" spans="2:31" ht="18.75" customHeight="1">
      <c r="B17" s="88" t="s">
        <v>51</v>
      </c>
      <c r="C17" s="84" t="s">
        <v>76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>
        <f>IFERROR(VLOOKUP($C17,List1!$H$4:$I$23,2,FALSE),"")</f>
        <v>1</v>
      </c>
      <c r="G17" s="68">
        <f>IFERROR(VLOOKUP($C17,List1!$K$4:$L$23,2,FALSE),"")</f>
        <v>4</v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5">
        <f>SUM(D17:AB17)</f>
        <v>5</v>
      </c>
      <c r="AE17" s="82">
        <f>IF(AD17=0,"",SUM(D17:AB17)/(SUMIF(D17:AB17,"&gt;0",$D$5:$AB$5)))</f>
        <v>0.27777777777777779</v>
      </c>
    </row>
    <row r="18" spans="2:31" ht="18.75" customHeight="1">
      <c r="B18" s="88" t="s">
        <v>53</v>
      </c>
      <c r="C18" s="87" t="s">
        <v>48</v>
      </c>
      <c r="D18" s="67">
        <f>IFERROR(VLOOKUP($C18,List1!$B$4:$C$23,2,FALSE),"")</f>
        <v>1</v>
      </c>
      <c r="E18" s="68">
        <f>IFERROR(VLOOKUP($C18,List1!$E$4:$F$23,2,FALSE),"")</f>
        <v>1</v>
      </c>
      <c r="F18" s="68">
        <f>IFERROR(VLOOKUP($C18,List1!$H$4:$I$23,2,FALSE),"")</f>
        <v>2</v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5</v>
      </c>
      <c r="AD18" s="81">
        <f>SUM(D18:AB18)</f>
        <v>5</v>
      </c>
      <c r="AE18" s="82">
        <f>IF(AD18=0,"",SUM(D18:AB18)/(SUMIF(D18:AB18,"&gt;0",$D$5:$AB$5)))</f>
        <v>0.15625</v>
      </c>
    </row>
    <row r="19" spans="2:31" ht="18.75" customHeight="1">
      <c r="B19" s="88" t="s">
        <v>55</v>
      </c>
      <c r="C19" s="91" t="s">
        <v>40</v>
      </c>
      <c r="D19" s="67" t="str">
        <f>IFERROR(VLOOKUP($C19,List1!$B$4:$C$23,2,FALSE),"")</f>
        <v/>
      </c>
      <c r="E19" s="68">
        <f>IFERROR(VLOOKUP($C19,List1!$E$4:$F$23,2,FALSE),"")</f>
        <v>4</v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4</v>
      </c>
      <c r="AD19" s="81">
        <f>SUM(D19:AB19)</f>
        <v>4</v>
      </c>
      <c r="AE19" s="82">
        <f>IF(AD19=0,"",SUM(D19:AB19)/(SUMIF(D19:AB19,"&gt;0",$D$5:$AB$5)))</f>
        <v>0.5</v>
      </c>
    </row>
    <row r="20" spans="2:31" ht="18.75" customHeight="1">
      <c r="B20" s="88" t="s">
        <v>57</v>
      </c>
      <c r="C20" s="91" t="s">
        <v>52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59</v>
      </c>
      <c r="C21" s="90" t="s">
        <v>54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1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0" t="s">
        <v>56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7" t="s">
        <v>60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>SUM(D34:AB34)</f>
        <v>0</v>
      </c>
      <c r="AE34" s="97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8</v>
      </c>
      <c r="G5" s="100">
        <f>Tabulka!H5</f>
        <v>6</v>
      </c>
      <c r="H5" s="100">
        <f>Tabulka!I5</f>
        <v>7</v>
      </c>
      <c r="I5" s="100">
        <f>Tabulka!J5</f>
        <v>3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4</v>
      </c>
      <c r="P5" s="100">
        <f>Tabulka!Q5</f>
        <v>7</v>
      </c>
      <c r="Q5" s="100">
        <f>Tabulka!R5</f>
        <v>6</v>
      </c>
      <c r="R5" s="100">
        <f>Tabulka!S5</f>
        <v>7</v>
      </c>
      <c r="S5" s="100">
        <f>Tabulka!T5</f>
        <v>6</v>
      </c>
      <c r="T5" s="100">
        <f>Tabulka!U5</f>
        <v>7</v>
      </c>
      <c r="U5" s="100">
        <f>Tabulka!V5</f>
        <v>5</v>
      </c>
      <c r="V5" s="100">
        <f>Tabulka!W5</f>
        <v>0</v>
      </c>
      <c r="W5" s="100">
        <f>Tabulka!X5</f>
        <v>0</v>
      </c>
      <c r="X5" s="100">
        <f>Tabulka!Y5</f>
        <v>0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>
        <f>Tabulka!G6</f>
        <v>8</v>
      </c>
      <c r="G6" s="104">
        <f>Tabulka!H6</f>
        <v>6</v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>
        <f>Tabulka!Q6</f>
        <v>5</v>
      </c>
      <c r="Q6" s="104">
        <f>Tabulka!R6</f>
        <v>6</v>
      </c>
      <c r="R6" s="104">
        <f>Tabulka!S6</f>
        <v>7</v>
      </c>
      <c r="S6" s="104">
        <f>Tabulka!T6</f>
        <v>6</v>
      </c>
      <c r="T6" s="105">
        <f>Tabulka!U6</f>
        <v>5</v>
      </c>
      <c r="U6" s="105">
        <f>Tabulka!V6</f>
        <v>5</v>
      </c>
      <c r="V6" s="105" t="str">
        <f>Tabulka!W6</f>
        <v/>
      </c>
      <c r="W6" s="105" t="str">
        <f>Tabulka!X6</f>
        <v/>
      </c>
      <c r="X6" s="105" t="str">
        <f>Tabulka!Y6</f>
        <v/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72</v>
      </c>
      <c r="AD6" s="107" t="s">
        <v>29</v>
      </c>
      <c r="AE6" s="17" t="str">
        <f>B6</f>
        <v>Chmelík Ladislav</v>
      </c>
      <c r="AF6" s="18">
        <f>COUNT(Tabulka!D6:AB6)</f>
        <v>11</v>
      </c>
      <c r="AG6" s="50">
        <f t="shared" ref="AG6:AW6" si="0">IF(AG$5&gt;$AF$6,0,LARGE($C$6:$AA$6,AG$5))</f>
        <v>9</v>
      </c>
      <c r="AH6" s="51">
        <f t="shared" si="0"/>
        <v>8</v>
      </c>
      <c r="AI6" s="51">
        <f t="shared" si="0"/>
        <v>8</v>
      </c>
      <c r="AJ6" s="51">
        <f t="shared" si="0"/>
        <v>7</v>
      </c>
      <c r="AK6" s="51">
        <f t="shared" si="0"/>
        <v>7</v>
      </c>
      <c r="AL6" s="51">
        <f t="shared" si="0"/>
        <v>6</v>
      </c>
      <c r="AM6" s="51">
        <f t="shared" si="0"/>
        <v>6</v>
      </c>
      <c r="AN6" s="51">
        <f t="shared" si="0"/>
        <v>6</v>
      </c>
      <c r="AO6" s="51">
        <f t="shared" si="0"/>
        <v>5</v>
      </c>
      <c r="AP6" s="51">
        <f t="shared" si="0"/>
        <v>5</v>
      </c>
      <c r="AQ6" s="51">
        <f t="shared" si="0"/>
        <v>5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72</v>
      </c>
    </row>
    <row r="7" spans="1:58" ht="18.75" customHeight="1">
      <c r="A7" s="108" t="s">
        <v>31</v>
      </c>
      <c r="B7" s="109" t="str">
        <f>Tabulka!C7</f>
        <v>Rastočný Josef st.</v>
      </c>
      <c r="C7" s="103">
        <f>Tabulka!D7</f>
        <v>6</v>
      </c>
      <c r="D7" s="104">
        <f>Tabulka!E7</f>
        <v>5</v>
      </c>
      <c r="E7" s="104">
        <f>Tabulka!F7</f>
        <v>8</v>
      </c>
      <c r="F7" s="104">
        <f>Tabulka!G7</f>
        <v>7</v>
      </c>
      <c r="G7" s="104">
        <f>Tabulka!H7</f>
        <v>3</v>
      </c>
      <c r="H7" s="104">
        <f>Tabulka!I7</f>
        <v>4</v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>
        <f>Tabulka!Q7</f>
        <v>4</v>
      </c>
      <c r="Q7" s="104">
        <f>Tabulka!R7</f>
        <v>4</v>
      </c>
      <c r="R7" s="104">
        <f>Tabulka!S7</f>
        <v>4</v>
      </c>
      <c r="S7" s="104">
        <f>Tabulka!T7</f>
        <v>2</v>
      </c>
      <c r="T7" s="105">
        <f>Tabulka!U7</f>
        <v>7</v>
      </c>
      <c r="U7" s="105">
        <f>Tabulka!V7</f>
        <v>4</v>
      </c>
      <c r="V7" s="105" t="str">
        <f>Tabulka!W7</f>
        <v/>
      </c>
      <c r="W7" s="105" t="str">
        <f>Tabulka!X7</f>
        <v/>
      </c>
      <c r="X7" s="105" t="str">
        <f>Tabulka!Y7</f>
        <v/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58</v>
      </c>
      <c r="AD7" s="111" t="s">
        <v>31</v>
      </c>
      <c r="AE7" s="112" t="str">
        <f t="shared" ref="AE7:AE34" si="3">B7</f>
        <v>Rastočný Josef st.</v>
      </c>
      <c r="AF7" s="113">
        <f>COUNT(Tabulka!D7:AB7)</f>
        <v>12</v>
      </c>
      <c r="AG7" s="50">
        <f t="shared" ref="AG7:AW7" si="4">IF(AG$5&gt;$AF$7,0,LARGE($C$7:$AA$7,AG$5))</f>
        <v>8</v>
      </c>
      <c r="AH7" s="51">
        <f t="shared" si="4"/>
        <v>7</v>
      </c>
      <c r="AI7" s="51">
        <f t="shared" si="4"/>
        <v>7</v>
      </c>
      <c r="AJ7" s="51">
        <f t="shared" si="4"/>
        <v>6</v>
      </c>
      <c r="AK7" s="51">
        <f t="shared" si="4"/>
        <v>5</v>
      </c>
      <c r="AL7" s="51">
        <f t="shared" si="4"/>
        <v>4</v>
      </c>
      <c r="AM7" s="51">
        <f t="shared" si="4"/>
        <v>4</v>
      </c>
      <c r="AN7" s="51">
        <f t="shared" si="4"/>
        <v>4</v>
      </c>
      <c r="AO7" s="51">
        <f t="shared" si="4"/>
        <v>4</v>
      </c>
      <c r="AP7" s="51">
        <f t="shared" si="4"/>
        <v>4</v>
      </c>
      <c r="AQ7" s="51">
        <f t="shared" si="4"/>
        <v>3</v>
      </c>
      <c r="AR7" s="51">
        <f t="shared" si="4"/>
        <v>2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58</v>
      </c>
    </row>
    <row r="8" spans="1:58" ht="18.75" customHeight="1">
      <c r="A8" s="114" t="s">
        <v>33</v>
      </c>
      <c r="B8" s="109" t="str">
        <f>Tabulka!C8</f>
        <v>Novotný Petr</v>
      </c>
      <c r="C8" s="103">
        <f>Tabulka!D8</f>
        <v>3</v>
      </c>
      <c r="D8" s="104">
        <f>Tabulka!E8</f>
        <v>6</v>
      </c>
      <c r="E8" s="104" t="str">
        <f>Tabulka!F8</f>
        <v/>
      </c>
      <c r="F8" s="104" t="str">
        <f>Tabulka!G8</f>
        <v/>
      </c>
      <c r="G8" s="104">
        <f>Tabulka!H8</f>
        <v>4</v>
      </c>
      <c r="H8" s="104">
        <f>Tabulka!I8</f>
        <v>6</v>
      </c>
      <c r="I8" s="104">
        <f>Tabulka!J8</f>
        <v>3</v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>
        <f>Tabulka!P8</f>
        <v>3</v>
      </c>
      <c r="P8" s="104">
        <f>Tabulka!Q8</f>
        <v>7</v>
      </c>
      <c r="Q8" s="104">
        <f>Tabulka!R8</f>
        <v>3</v>
      </c>
      <c r="R8" s="104">
        <f>Tabulka!S8</f>
        <v>3</v>
      </c>
      <c r="S8" s="104">
        <f>Tabulka!T8</f>
        <v>5</v>
      </c>
      <c r="T8" s="105">
        <f>Tabulka!U8</f>
        <v>6</v>
      </c>
      <c r="U8" s="105">
        <f>Tabulka!V8</f>
        <v>3</v>
      </c>
      <c r="V8" s="105" t="str">
        <f>Tabulka!W8</f>
        <v/>
      </c>
      <c r="W8" s="105" t="str">
        <f>Tabulka!X8</f>
        <v/>
      </c>
      <c r="X8" s="105" t="str">
        <f>Tabulka!Y8</f>
        <v/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52</v>
      </c>
      <c r="AD8" s="116" t="s">
        <v>33</v>
      </c>
      <c r="AE8" s="112" t="str">
        <f t="shared" si="3"/>
        <v>Novotný Petr</v>
      </c>
      <c r="AF8" s="113">
        <f>COUNT(Tabulka!D8:AB8)</f>
        <v>12</v>
      </c>
      <c r="AG8" s="50">
        <f t="shared" ref="AG8:BE8" si="7">IF(AG$5&gt;$AF$8,0,LARGE($C$8:$AA$8,AG$5))</f>
        <v>7</v>
      </c>
      <c r="AH8" s="51">
        <f t="shared" si="7"/>
        <v>6</v>
      </c>
      <c r="AI8" s="51">
        <f t="shared" si="7"/>
        <v>6</v>
      </c>
      <c r="AJ8" s="51">
        <f t="shared" si="7"/>
        <v>6</v>
      </c>
      <c r="AK8" s="51">
        <f t="shared" si="7"/>
        <v>5</v>
      </c>
      <c r="AL8" s="51">
        <f t="shared" si="7"/>
        <v>4</v>
      </c>
      <c r="AM8" s="51">
        <f t="shared" si="7"/>
        <v>3</v>
      </c>
      <c r="AN8" s="51">
        <f t="shared" si="7"/>
        <v>3</v>
      </c>
      <c r="AO8" s="51">
        <f t="shared" si="7"/>
        <v>3</v>
      </c>
      <c r="AP8" s="51">
        <f t="shared" si="7"/>
        <v>3</v>
      </c>
      <c r="AQ8" s="51">
        <f t="shared" si="7"/>
        <v>3</v>
      </c>
      <c r="AR8" s="51">
        <f t="shared" si="7"/>
        <v>3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52</v>
      </c>
    </row>
    <row r="9" spans="1:58" ht="18.75" customHeight="1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>
        <f>Tabulka!G9</f>
        <v>5</v>
      </c>
      <c r="G9" s="104">
        <f>Tabulka!H9</f>
        <v>5</v>
      </c>
      <c r="H9" s="104">
        <f>Tabulka!I9</f>
        <v>3</v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>
        <f>Tabulka!P9</f>
        <v>2</v>
      </c>
      <c r="P9" s="104">
        <f>Tabulka!Q9</f>
        <v>3</v>
      </c>
      <c r="Q9" s="104">
        <f>Tabulka!R9</f>
        <v>1</v>
      </c>
      <c r="R9" s="104">
        <f>Tabulka!S9</f>
        <v>1</v>
      </c>
      <c r="S9" s="104">
        <f>Tabulka!T9</f>
        <v>1</v>
      </c>
      <c r="T9" s="105">
        <f>Tabulka!U9</f>
        <v>2</v>
      </c>
      <c r="U9" s="105">
        <f>Tabulka!V9</f>
        <v>1</v>
      </c>
      <c r="V9" s="105" t="str">
        <f>Tabulka!W9</f>
        <v/>
      </c>
      <c r="W9" s="105" t="str">
        <f>Tabulka!X9</f>
        <v/>
      </c>
      <c r="X9" s="105" t="str">
        <f>Tabulka!Y9</f>
        <v/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37</v>
      </c>
      <c r="AD9" s="117" t="s">
        <v>35</v>
      </c>
      <c r="AE9" s="112" t="str">
        <f t="shared" si="3"/>
        <v>Fiedler Karel</v>
      </c>
      <c r="AF9" s="113">
        <f>COUNT(Tabulka!D9:AB9)</f>
        <v>13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5</v>
      </c>
      <c r="AJ9" s="51">
        <f t="shared" si="8"/>
        <v>5</v>
      </c>
      <c r="AK9" s="51">
        <f t="shared" si="8"/>
        <v>3</v>
      </c>
      <c r="AL9" s="51">
        <f t="shared" si="8"/>
        <v>3</v>
      </c>
      <c r="AM9" s="51">
        <f t="shared" si="8"/>
        <v>2</v>
      </c>
      <c r="AN9" s="51">
        <f t="shared" si="8"/>
        <v>2</v>
      </c>
      <c r="AO9" s="51">
        <f t="shared" si="8"/>
        <v>2</v>
      </c>
      <c r="AP9" s="51">
        <f t="shared" si="8"/>
        <v>1</v>
      </c>
      <c r="AQ9" s="51">
        <f t="shared" si="8"/>
        <v>1</v>
      </c>
      <c r="AR9" s="51">
        <f t="shared" si="8"/>
        <v>1</v>
      </c>
      <c r="AS9" s="51">
        <f t="shared" si="8"/>
        <v>1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37</v>
      </c>
    </row>
    <row r="10" spans="1:58" ht="18.75" customHeight="1">
      <c r="A10" s="118" t="s">
        <v>37</v>
      </c>
      <c r="B10" s="109" t="str">
        <f>Tabulka!C10</f>
        <v>Suchý František</v>
      </c>
      <c r="C10" s="103" t="str">
        <f>Tabulka!D10</f>
        <v/>
      </c>
      <c r="D10" s="104" t="str">
        <f>Tabulka!E10</f>
        <v/>
      </c>
      <c r="E10" s="104">
        <f>Tabulka!F10</f>
        <v>10</v>
      </c>
      <c r="F10" s="104" t="str">
        <f>Tabulka!G10</f>
        <v/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>
        <f>Tabulka!P10</f>
        <v>4</v>
      </c>
      <c r="P10" s="104">
        <f>Tabulka!Q10</f>
        <v>6</v>
      </c>
      <c r="Q10" s="104">
        <f>Tabulka!R10</f>
        <v>5</v>
      </c>
      <c r="R10" s="104">
        <f>Tabulka!S10</f>
        <v>6</v>
      </c>
      <c r="S10" s="104" t="str">
        <f>Tabulka!T10</f>
        <v/>
      </c>
      <c r="T10" s="105" t="str">
        <f>Tabulka!U10</f>
        <v/>
      </c>
      <c r="U10" s="105" t="str">
        <f>Tabulka!V10</f>
        <v/>
      </c>
      <c r="V10" s="105" t="str">
        <f>Tabulka!W10</f>
        <v/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31</v>
      </c>
      <c r="AD10" s="119" t="s">
        <v>37</v>
      </c>
      <c r="AE10" s="112" t="str">
        <f t="shared" si="3"/>
        <v>Suchý František</v>
      </c>
      <c r="AF10" s="113">
        <f>COUNT(Tabulka!D10:AB10)</f>
        <v>5</v>
      </c>
      <c r="AG10" s="50">
        <f t="shared" ref="AG10:BE10" si="9">IF(AG$5&gt;$AF$10,0,LARGE($C$10:$AA$10,AG$5))</f>
        <v>10</v>
      </c>
      <c r="AH10" s="51">
        <f t="shared" si="9"/>
        <v>6</v>
      </c>
      <c r="AI10" s="51">
        <f t="shared" si="9"/>
        <v>6</v>
      </c>
      <c r="AJ10" s="51">
        <f t="shared" si="9"/>
        <v>5</v>
      </c>
      <c r="AK10" s="51">
        <f t="shared" si="9"/>
        <v>4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31</v>
      </c>
    </row>
    <row r="11" spans="1:58" ht="18.75" customHeight="1">
      <c r="A11" s="120" t="s">
        <v>39</v>
      </c>
      <c r="B11" s="109" t="str">
        <f>Tabulka!C11</f>
        <v>Zoufalý Jiří</v>
      </c>
      <c r="C11" s="103">
        <f>Tabulka!D11</f>
        <v>7</v>
      </c>
      <c r="D11" s="104">
        <f>Tabulka!E11</f>
        <v>8</v>
      </c>
      <c r="E11" s="104">
        <f>Tabulka!F11</f>
        <v>7</v>
      </c>
      <c r="F11" s="104">
        <f>Tabulka!G11</f>
        <v>1</v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 t="str">
        <f>Tabulka!P11</f>
        <v/>
      </c>
      <c r="P11" s="104" t="str">
        <f>Tabulka!Q11</f>
        <v/>
      </c>
      <c r="Q11" s="104" t="str">
        <f>Tabulka!R11</f>
        <v/>
      </c>
      <c r="R11" s="104" t="str">
        <f>Tabulka!S11</f>
        <v/>
      </c>
      <c r="S11" s="104">
        <f>Tabulka!T11</f>
        <v>4</v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27</v>
      </c>
      <c r="AD11" s="119" t="s">
        <v>39</v>
      </c>
      <c r="AE11" s="112" t="str">
        <f t="shared" si="3"/>
        <v>Zoufalý Jiří</v>
      </c>
      <c r="AF11" s="113">
        <f>COUNT(Tabulka!D11:AB11)</f>
        <v>5</v>
      </c>
      <c r="AG11" s="50">
        <f t="shared" ref="AG11:BE11" si="10">IF(AG$5&gt;$AF$11,0,LARGE($C$11:$AA$11,AG$5))</f>
        <v>8</v>
      </c>
      <c r="AH11" s="51">
        <f t="shared" si="10"/>
        <v>7</v>
      </c>
      <c r="AI11" s="51">
        <f t="shared" si="10"/>
        <v>7</v>
      </c>
      <c r="AJ11" s="51">
        <f t="shared" si="10"/>
        <v>4</v>
      </c>
      <c r="AK11" s="51">
        <f t="shared" si="10"/>
        <v>1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27</v>
      </c>
    </row>
    <row r="12" spans="1:58" ht="18.75" customHeight="1">
      <c r="A12" s="120" t="s">
        <v>41</v>
      </c>
      <c r="B12" s="109" t="str">
        <f>Tabulka!C12</f>
        <v>Karafiát Václav</v>
      </c>
      <c r="C12" s="103" t="str">
        <f>Tabulka!D12</f>
        <v/>
      </c>
      <c r="D12" s="104">
        <f>Tabulka!E12</f>
        <v>3</v>
      </c>
      <c r="E12" s="104" t="str">
        <f>Tabulka!F12</f>
        <v/>
      </c>
      <c r="F12" s="104" t="str">
        <f>Tabulka!G12</f>
        <v/>
      </c>
      <c r="G12" s="104" t="str">
        <f>Tabulka!H12</f>
        <v/>
      </c>
      <c r="H12" s="104">
        <f>Tabulka!I12</f>
        <v>7</v>
      </c>
      <c r="I12" s="104">
        <f>Tabulka!J12</f>
        <v>1</v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>
        <f>Tabulka!P12</f>
        <v>1</v>
      </c>
      <c r="P12" s="104">
        <f>Tabulka!Q12</f>
        <v>1</v>
      </c>
      <c r="Q12" s="104" t="str">
        <f>Tabulka!R12</f>
        <v/>
      </c>
      <c r="R12" s="104">
        <f>Tabulka!S12</f>
        <v>5</v>
      </c>
      <c r="S12" s="104">
        <f>Tabulka!T12</f>
        <v>3</v>
      </c>
      <c r="T12" s="105">
        <f>Tabulka!U12</f>
        <v>3</v>
      </c>
      <c r="U12" s="105" t="str">
        <f>Tabulka!V12</f>
        <v/>
      </c>
      <c r="V12" s="105" t="str">
        <f>Tabulka!W12</f>
        <v/>
      </c>
      <c r="W12" s="105" t="str">
        <f>Tabulka!X12</f>
        <v/>
      </c>
      <c r="X12" s="105" t="str">
        <f>Tabulka!Y12</f>
        <v/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24</v>
      </c>
      <c r="AD12" s="119" t="s">
        <v>41</v>
      </c>
      <c r="AE12" s="112" t="str">
        <f t="shared" si="3"/>
        <v>Karafiát Václav</v>
      </c>
      <c r="AF12" s="113">
        <f>COUNT(Tabulka!D12:AB12)</f>
        <v>8</v>
      </c>
      <c r="AG12" s="50">
        <f t="shared" ref="AG12:BE12" si="11">IF(AG$5&gt;$AF$12,0,LARGE($C$12:$AA$12,AG$5))</f>
        <v>7</v>
      </c>
      <c r="AH12" s="51">
        <f t="shared" si="11"/>
        <v>5</v>
      </c>
      <c r="AI12" s="51">
        <f t="shared" si="11"/>
        <v>3</v>
      </c>
      <c r="AJ12" s="51">
        <f t="shared" si="11"/>
        <v>3</v>
      </c>
      <c r="AK12" s="51">
        <f t="shared" si="11"/>
        <v>3</v>
      </c>
      <c r="AL12" s="51">
        <f t="shared" si="11"/>
        <v>1</v>
      </c>
      <c r="AM12" s="51">
        <f t="shared" si="11"/>
        <v>1</v>
      </c>
      <c r="AN12" s="51">
        <f t="shared" si="11"/>
        <v>1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24</v>
      </c>
    </row>
    <row r="13" spans="1:58" ht="18.75" customHeight="1">
      <c r="A13" s="120" t="s">
        <v>43</v>
      </c>
      <c r="B13" s="109" t="str">
        <f>Tabulka!C13</f>
        <v>Krejbich Lukáš</v>
      </c>
      <c r="C13" s="103">
        <f>Tabulka!D13</f>
        <v>2</v>
      </c>
      <c r="D13" s="104" t="str">
        <f>Tabulka!E13</f>
        <v/>
      </c>
      <c r="E13" s="104">
        <f>Tabulka!F13</f>
        <v>4</v>
      </c>
      <c r="F13" s="104">
        <f>Tabulka!G13</f>
        <v>6</v>
      </c>
      <c r="G13" s="104" t="str">
        <f>Tabulka!H13</f>
        <v/>
      </c>
      <c r="H13" s="104">
        <f>Tabulka!I13</f>
        <v>5</v>
      </c>
      <c r="I13" s="104" t="str">
        <f>Tabulka!J13</f>
        <v/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>
        <f>Tabulka!U13</f>
        <v>4</v>
      </c>
      <c r="U13" s="105" t="str">
        <f>Tabulka!V13</f>
        <v/>
      </c>
      <c r="V13" s="105" t="str">
        <f>Tabulka!W13</f>
        <v/>
      </c>
      <c r="W13" s="105" t="str">
        <f>Tabulka!X13</f>
        <v/>
      </c>
      <c r="X13" s="105" t="str">
        <f>Tabulka!Y13</f>
        <v/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21</v>
      </c>
      <c r="AC13" s="7"/>
      <c r="AD13" s="119" t="s">
        <v>43</v>
      </c>
      <c r="AE13" s="112" t="str">
        <f t="shared" si="3"/>
        <v>Krejbich Lukáš</v>
      </c>
      <c r="AF13" s="113">
        <f>COUNT(Tabulka!D13:AB13)</f>
        <v>5</v>
      </c>
      <c r="AG13" s="50">
        <f t="shared" ref="AG13:BE13" si="12">IF(AG$5&gt;$AF$13,0,LARGE($C$13:$AA$13,AG$5))</f>
        <v>6</v>
      </c>
      <c r="AH13" s="51">
        <f t="shared" si="12"/>
        <v>5</v>
      </c>
      <c r="AI13" s="51">
        <f t="shared" si="12"/>
        <v>4</v>
      </c>
      <c r="AJ13" s="51">
        <f t="shared" si="12"/>
        <v>4</v>
      </c>
      <c r="AK13" s="51">
        <f t="shared" si="12"/>
        <v>2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21</v>
      </c>
    </row>
    <row r="14" spans="1:58" ht="18.75" customHeight="1">
      <c r="A14" s="120" t="s">
        <v>45</v>
      </c>
      <c r="B14" s="109" t="str">
        <f>Tabulka!C14</f>
        <v>Holub Antonín</v>
      </c>
      <c r="C14" s="103" t="str">
        <f>Tabulka!D14</f>
        <v/>
      </c>
      <c r="D14" s="104" t="str">
        <f>Tabulka!E14</f>
        <v/>
      </c>
      <c r="E14" s="104">
        <f>Tabulka!F14</f>
        <v>5</v>
      </c>
      <c r="F14" s="104">
        <f>Tabulka!G14</f>
        <v>2</v>
      </c>
      <c r="G14" s="104">
        <f>Tabulka!H14</f>
        <v>2</v>
      </c>
      <c r="H14" s="104">
        <f>Tabulka!I14</f>
        <v>2</v>
      </c>
      <c r="I14" s="104">
        <f>Tabulka!J14</f>
        <v>2</v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 t="str">
        <f>Tabulka!P14</f>
        <v/>
      </c>
      <c r="P14" s="104" t="str">
        <f>Tabulka!Q14</f>
        <v/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>
        <f>Tabulka!V14</f>
        <v>2</v>
      </c>
      <c r="V14" s="105" t="str">
        <f>Tabulka!W14</f>
        <v/>
      </c>
      <c r="W14" s="105" t="str">
        <f>Tabulka!X14</f>
        <v/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15</v>
      </c>
      <c r="AD14" s="119" t="s">
        <v>45</v>
      </c>
      <c r="AE14" s="112" t="str">
        <f t="shared" si="3"/>
        <v>Holub Antonín</v>
      </c>
      <c r="AF14" s="113">
        <f>COUNT(Tabulka!D14:AB14)</f>
        <v>6</v>
      </c>
      <c r="AG14" s="50">
        <f t="shared" ref="AG14:BE14" si="13">IF(AG$5&gt;$AF$14,0,LARGE($C$14:$AA$14,AG$5))</f>
        <v>5</v>
      </c>
      <c r="AH14" s="51">
        <f t="shared" si="13"/>
        <v>2</v>
      </c>
      <c r="AI14" s="51">
        <f t="shared" si="13"/>
        <v>2</v>
      </c>
      <c r="AJ14" s="51">
        <f t="shared" si="13"/>
        <v>2</v>
      </c>
      <c r="AK14" s="51">
        <f t="shared" si="13"/>
        <v>2</v>
      </c>
      <c r="AL14" s="51">
        <f t="shared" si="13"/>
        <v>2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15</v>
      </c>
    </row>
    <row r="15" spans="1:58" ht="18.75" customHeight="1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>
        <f>Tabulka!Q15</f>
        <v>2</v>
      </c>
      <c r="Q15" s="104">
        <f>Tabulka!R15</f>
        <v>2</v>
      </c>
      <c r="R15" s="104">
        <f>Tabulka!S15</f>
        <v>2</v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 t="str">
        <f>Tabulka!W15</f>
        <v/>
      </c>
      <c r="W15" s="105" t="str">
        <f>Tabulka!X15</f>
        <v/>
      </c>
      <c r="X15" s="105" t="str">
        <f>Tabulka!Y15</f>
        <v/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10</v>
      </c>
      <c r="AD15" s="119" t="s">
        <v>47</v>
      </c>
      <c r="AE15" s="112" t="str">
        <f t="shared" si="3"/>
        <v>Jech Miloš</v>
      </c>
      <c r="AF15" s="113">
        <f>COUNT(Tabulka!D15:AB15)</f>
        <v>4</v>
      </c>
      <c r="AG15" s="50">
        <f t="shared" ref="AG15:BE15" si="14">IF(AG$5&gt;$AF$15,0,LARGE($C$15:$AA$15,AG$5))</f>
        <v>4</v>
      </c>
      <c r="AH15" s="51">
        <f t="shared" si="14"/>
        <v>2</v>
      </c>
      <c r="AI15" s="51">
        <f t="shared" si="14"/>
        <v>2</v>
      </c>
      <c r="AJ15" s="51">
        <f t="shared" si="14"/>
        <v>2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10</v>
      </c>
    </row>
    <row r="16" spans="1:58" ht="18.75" customHeight="1">
      <c r="A16" s="120" t="s">
        <v>49</v>
      </c>
      <c r="B16" s="109" t="str">
        <f>Tabulka!C16</f>
        <v>Zimmermann Ladislav</v>
      </c>
      <c r="C16" s="103" t="str">
        <f>Tabulka!D16</f>
        <v/>
      </c>
      <c r="D16" s="104" t="str">
        <f>Tabulka!E16</f>
        <v/>
      </c>
      <c r="E16" s="104">
        <f>Tabulka!F16</f>
        <v>3</v>
      </c>
      <c r="F16" s="104">
        <f>Tabulka!G16</f>
        <v>3</v>
      </c>
      <c r="G16" s="104" t="str">
        <f>Tabulka!H16</f>
        <v/>
      </c>
      <c r="H16" s="104">
        <f>Tabulka!I16</f>
        <v>1</v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>
        <f>Tabulka!U16</f>
        <v>1</v>
      </c>
      <c r="U16" s="105" t="str">
        <f>Tabulka!V16</f>
        <v/>
      </c>
      <c r="V16" s="105" t="str">
        <f>Tabulka!W16</f>
        <v/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8</v>
      </c>
      <c r="AD16" s="119" t="s">
        <v>49</v>
      </c>
      <c r="AE16" s="112" t="str">
        <f t="shared" si="3"/>
        <v>Zimmermann Ladislav</v>
      </c>
      <c r="AF16" s="113">
        <f>COUNT(Tabulka!D16:AB16)</f>
        <v>4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1</v>
      </c>
      <c r="AJ16" s="51">
        <f t="shared" si="15"/>
        <v>1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8</v>
      </c>
    </row>
    <row r="17" spans="1:58" ht="18.75" customHeight="1">
      <c r="A17" s="120" t="s">
        <v>51</v>
      </c>
      <c r="B17" s="109" t="str">
        <f>Tabulka!C17</f>
        <v>Hanzlík Jiří</v>
      </c>
      <c r="C17" s="103" t="str">
        <f>Tabulka!D17</f>
        <v/>
      </c>
      <c r="D17" s="104" t="str">
        <f>Tabulka!E17</f>
        <v/>
      </c>
      <c r="E17" s="104">
        <f>Tabulka!F17</f>
        <v>1</v>
      </c>
      <c r="F17" s="104">
        <f>Tabulka!G17</f>
        <v>4</v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5</v>
      </c>
      <c r="AD17" s="119" t="s">
        <v>51</v>
      </c>
      <c r="AE17" s="112" t="str">
        <f t="shared" si="3"/>
        <v>Hanzlík Jiří</v>
      </c>
      <c r="AF17" s="113">
        <f>COUNT(Tabulka!D17:AB17)</f>
        <v>2</v>
      </c>
      <c r="AG17" s="50">
        <f t="shared" ref="AG17:BE17" si="16">IF(AG$5&gt;$AF$17,0,LARGE($C$17:$AA$17,AG$5))</f>
        <v>4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>
      <c r="A18" s="120" t="s">
        <v>53</v>
      </c>
      <c r="B18" s="109" t="str">
        <f>Tabulka!C18</f>
        <v>Živný Karel</v>
      </c>
      <c r="C18" s="103">
        <f>Tabulka!D18</f>
        <v>1</v>
      </c>
      <c r="D18" s="104">
        <f>Tabulka!E18</f>
        <v>1</v>
      </c>
      <c r="E18" s="104">
        <f>Tabulka!F18</f>
        <v>2</v>
      </c>
      <c r="F18" s="104" t="str">
        <f>Tabulka!G18</f>
        <v/>
      </c>
      <c r="G18" s="104">
        <f>Tabulka!H18</f>
        <v>1</v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5</v>
      </c>
      <c r="AD18" s="119" t="s">
        <v>53</v>
      </c>
      <c r="AE18" s="112" t="str">
        <f t="shared" si="3"/>
        <v>Živný Karel</v>
      </c>
      <c r="AF18" s="113">
        <f>COUNT(Tabulka!D18:AB18)</f>
        <v>4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1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5</v>
      </c>
    </row>
    <row r="19" spans="1:58" ht="18.75" customHeight="1">
      <c r="A19" s="120" t="s">
        <v>55</v>
      </c>
      <c r="B19" s="109" t="str">
        <f>Tabulka!C19</f>
        <v>Kořínek Jáchym</v>
      </c>
      <c r="C19" s="103" t="str">
        <f>Tabulka!D19</f>
        <v/>
      </c>
      <c r="D19" s="104">
        <f>Tabulka!E19</f>
        <v>4</v>
      </c>
      <c r="E19" s="104" t="str">
        <f>Tabulka!F19</f>
        <v/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4</v>
      </c>
      <c r="AD19" s="119" t="s">
        <v>55</v>
      </c>
      <c r="AE19" s="112" t="str">
        <f t="shared" si="3"/>
        <v>Kořínek Jáchym</v>
      </c>
      <c r="AF19" s="113">
        <f>COUNT(Tabulka!D19:AB19)</f>
        <v>1</v>
      </c>
      <c r="AG19" s="50">
        <f t="shared" ref="AG19:BE19" si="18">IF(AG$5&gt;$AF$19,0,LARGE($C$19:$AA$19,AG$5))</f>
        <v>4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4</v>
      </c>
    </row>
    <row r="20" spans="1:58" ht="18.75" customHeight="1">
      <c r="A20" s="120" t="s">
        <v>57</v>
      </c>
      <c r="B20" s="109" t="str">
        <f>Tabulka!C20</f>
        <v>Eliáš Jakub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 t="str">
        <f>Tabulka!X20</f>
        <v/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0</v>
      </c>
      <c r="AD20" s="119" t="s">
        <v>57</v>
      </c>
      <c r="AE20" s="112" t="str">
        <f t="shared" si="3"/>
        <v>Eliáš Jakub</v>
      </c>
      <c r="AF20" s="113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20" t="s">
        <v>59</v>
      </c>
      <c r="B21" s="109" t="str">
        <f>Tabulka!C21</f>
        <v>Šoltys Roman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Šoltys Roman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20" t="s">
        <v>61</v>
      </c>
      <c r="B22" s="109" t="str">
        <f>Tabulka!C22</f>
        <v>Dubnička Augustín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Dubnička Augustín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20" t="s">
        <v>63</v>
      </c>
      <c r="B23" s="109" t="str">
        <f>Tabulka!C23</f>
        <v>Mejzr Jan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Mejzr Jan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M1" workbookViewId="0">
      <pane ySplit="2" topLeftCell="A3" activePane="bottomLeft" state="frozen"/>
      <selection pane="bottomLeft" activeCell="BD8" sqref="BD8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4" t="s">
        <v>87</v>
      </c>
      <c r="B1" s="135"/>
      <c r="C1" s="24"/>
      <c r="D1" s="134" t="s">
        <v>88</v>
      </c>
      <c r="E1" s="135"/>
      <c r="F1" s="34"/>
      <c r="G1" s="134" t="s">
        <v>89</v>
      </c>
      <c r="H1" s="135"/>
      <c r="I1" s="34"/>
      <c r="J1" s="134" t="s">
        <v>90</v>
      </c>
      <c r="K1" s="135"/>
      <c r="L1" s="34"/>
      <c r="M1" s="134" t="s">
        <v>91</v>
      </c>
      <c r="N1" s="135"/>
      <c r="O1" s="34"/>
      <c r="P1" s="134" t="s">
        <v>92</v>
      </c>
      <c r="Q1" s="135"/>
      <c r="R1" s="34"/>
      <c r="S1" s="134" t="s">
        <v>93</v>
      </c>
      <c r="T1" s="135"/>
      <c r="U1" s="34"/>
      <c r="V1" s="138" t="s">
        <v>94</v>
      </c>
      <c r="W1" s="139"/>
      <c r="X1" s="131"/>
      <c r="Y1" s="138" t="s">
        <v>95</v>
      </c>
      <c r="Z1" s="139"/>
      <c r="AA1" s="131"/>
      <c r="AB1" s="138" t="s">
        <v>96</v>
      </c>
      <c r="AC1" s="139"/>
      <c r="AD1" s="131"/>
      <c r="AE1" s="138" t="s">
        <v>97</v>
      </c>
      <c r="AF1" s="139"/>
      <c r="AG1" s="131"/>
      <c r="AH1" s="138" t="s">
        <v>98</v>
      </c>
      <c r="AI1" s="139"/>
      <c r="AJ1" s="34"/>
      <c r="AK1" s="134" t="s">
        <v>94</v>
      </c>
      <c r="AL1" s="135"/>
      <c r="AM1" s="34"/>
      <c r="AN1" s="134" t="s">
        <v>95</v>
      </c>
      <c r="AO1" s="135"/>
      <c r="AP1" s="34"/>
      <c r="AQ1" s="134" t="s">
        <v>96</v>
      </c>
      <c r="AR1" s="135"/>
      <c r="AS1" s="34"/>
      <c r="AT1" s="134" t="s">
        <v>97</v>
      </c>
      <c r="AU1" s="135"/>
      <c r="AV1" s="34"/>
      <c r="AW1" s="134" t="s">
        <v>98</v>
      </c>
      <c r="AX1" s="135"/>
      <c r="AY1" s="34"/>
      <c r="AZ1" s="134" t="s">
        <v>99</v>
      </c>
      <c r="BA1" s="135"/>
      <c r="BB1" s="34"/>
      <c r="BC1" s="134" t="s">
        <v>100</v>
      </c>
      <c r="BD1" s="135"/>
      <c r="BE1" s="39"/>
      <c r="BF1" s="134" t="s">
        <v>101</v>
      </c>
      <c r="BG1" s="135"/>
      <c r="BH1" s="39"/>
      <c r="BI1" s="134" t="s">
        <v>102</v>
      </c>
      <c r="BJ1" s="135"/>
      <c r="BK1" s="39"/>
      <c r="BL1" s="134" t="s">
        <v>103</v>
      </c>
      <c r="BM1" s="135"/>
      <c r="BN1" s="39"/>
      <c r="BO1" s="134" t="s">
        <v>104</v>
      </c>
      <c r="BP1" s="135"/>
      <c r="BQ1" s="39"/>
      <c r="BR1" s="134" t="s">
        <v>105</v>
      </c>
      <c r="BS1" s="135"/>
      <c r="BT1" s="39"/>
      <c r="BU1" s="134" t="s">
        <v>106</v>
      </c>
      <c r="BV1" s="135"/>
      <c r="BW1" s="39"/>
    </row>
    <row r="2" spans="1:7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2"/>
      <c r="Y2" s="140">
        <v>44526</v>
      </c>
      <c r="Z2" s="141"/>
      <c r="AA2" s="132"/>
      <c r="AB2" s="140">
        <v>44533</v>
      </c>
      <c r="AC2" s="141"/>
      <c r="AD2" s="132"/>
      <c r="AE2" s="140">
        <v>44540</v>
      </c>
      <c r="AF2" s="141"/>
      <c r="AG2" s="132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6</v>
      </c>
      <c r="AY3" s="28"/>
      <c r="AZ3" s="36"/>
      <c r="BA3" s="27">
        <f>COUNTA(BA4:BA23)</f>
        <v>7</v>
      </c>
      <c r="BB3" s="28"/>
      <c r="BC3" s="36"/>
      <c r="BD3" s="27">
        <f>COUNTA(BD4:BD23)</f>
        <v>5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 t="s">
        <v>30</v>
      </c>
      <c r="AY4" s="28">
        <f>IF(AX$3&gt;0,AX$3,0)</f>
        <v>6</v>
      </c>
      <c r="AZ4" s="29" t="s">
        <v>29</v>
      </c>
      <c r="BA4" s="30" t="s">
        <v>34</v>
      </c>
      <c r="BB4" s="28">
        <f>IF(BA$3&gt;0,BA$3,0)</f>
        <v>7</v>
      </c>
      <c r="BC4" s="29" t="s">
        <v>29</v>
      </c>
      <c r="BD4" s="30" t="s">
        <v>30</v>
      </c>
      <c r="BE4" s="28">
        <f>IF(BD$3&gt;0,BD$3,0)</f>
        <v>5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 t="s">
        <v>36</v>
      </c>
      <c r="AY5" s="28">
        <f>IF(AX$3-1&gt;0,AX$3-1,0)</f>
        <v>5</v>
      </c>
      <c r="AZ5" s="29" t="s">
        <v>31</v>
      </c>
      <c r="BA5" s="30" t="s">
        <v>36</v>
      </c>
      <c r="BB5" s="28">
        <f>IF(BA$3-1&gt;0,BA$3-1,0)</f>
        <v>6</v>
      </c>
      <c r="BC5" s="29" t="s">
        <v>31</v>
      </c>
      <c r="BD5" s="30" t="s">
        <v>34</v>
      </c>
      <c r="BE5" s="28">
        <f>IF(BD$3-1&gt;0,BD$3-1,0)</f>
        <v>4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 t="s">
        <v>32</v>
      </c>
      <c r="AY6" s="28">
        <f>IF(AX$3-2&gt;0,AX$3-2,0)</f>
        <v>4</v>
      </c>
      <c r="AZ6" s="29" t="s">
        <v>33</v>
      </c>
      <c r="BA6" s="30" t="s">
        <v>30</v>
      </c>
      <c r="BB6" s="28">
        <f>IF(BA$3-2&gt;0,BA$3-2,0)</f>
        <v>5</v>
      </c>
      <c r="BC6" s="29" t="s">
        <v>33</v>
      </c>
      <c r="BD6" s="30" t="s">
        <v>36</v>
      </c>
      <c r="BE6" s="28">
        <f>IF(BD$3-2&gt;0,BD$3-2,0)</f>
        <v>3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 t="s">
        <v>44</v>
      </c>
      <c r="AY7" s="28">
        <f>IF(AX$3-3&gt;0,AX$3-3,0)</f>
        <v>3</v>
      </c>
      <c r="AZ7" s="29" t="s">
        <v>35</v>
      </c>
      <c r="BA7" s="30" t="s">
        <v>46</v>
      </c>
      <c r="BB7" s="28">
        <f>IF(BA$3-3&gt;0,BA$3-3,0)</f>
        <v>4</v>
      </c>
      <c r="BC7" s="29" t="s">
        <v>35</v>
      </c>
      <c r="BD7" s="30" t="s">
        <v>58</v>
      </c>
      <c r="BE7" s="28">
        <f>IF(BD$3-3&gt;0,BD$3-3,0)</f>
        <v>2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76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 t="s">
        <v>34</v>
      </c>
      <c r="AY8" s="28">
        <f>IF(AX$3-4&gt;0,AX$3-4,0)</f>
        <v>2</v>
      </c>
      <c r="AZ8" s="29" t="s">
        <v>37</v>
      </c>
      <c r="BA8" s="30" t="s">
        <v>44</v>
      </c>
      <c r="BB8" s="28">
        <f>IF(BA$3-4&gt;0,BA$3-4,0)</f>
        <v>3</v>
      </c>
      <c r="BC8" s="29" t="s">
        <v>37</v>
      </c>
      <c r="BD8" s="30" t="s">
        <v>38</v>
      </c>
      <c r="BE8" s="28">
        <f>IF(BD$3-4&gt;0,BD$3-4,0)</f>
        <v>1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66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 t="s">
        <v>38</v>
      </c>
      <c r="AY9" s="28">
        <f>IF(AX$3-5&gt;0,AX$3-5,0)</f>
        <v>1</v>
      </c>
      <c r="AZ9" s="29" t="s">
        <v>39</v>
      </c>
      <c r="BA9" s="30" t="s">
        <v>38</v>
      </c>
      <c r="BB9" s="28">
        <f>IF(BA$3-5&gt;0,BA$3-5,0)</f>
        <v>2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66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 t="s">
        <v>66</v>
      </c>
      <c r="BB10" s="28">
        <f>IF(BA$3-6&gt;0,BA$3-6,0)</f>
        <v>1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" thickBot="1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dcterms:created xsi:type="dcterms:W3CDTF">2008-11-09T21:05:27Z</dcterms:created>
  <dcterms:modified xsi:type="dcterms:W3CDTF">2022-02-18T20:15:08Z</dcterms:modified>
</cp:coreProperties>
</file>