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228"/>
  </bookViews>
  <sheets>
    <sheet name="Tabulka" sheetId="1" r:id="rId1"/>
    <sheet name="Pomocná data" sheetId="2" r:id="rId2"/>
    <sheet name="List1" sheetId="3" r:id="rId3"/>
  </sheets>
  <definedNames>
    <definedName name="_xlnm._FilterDatabase" localSheetId="0" hidden="1">Tabulka!$AH$3:$AH$33</definedName>
  </definedNames>
  <calcPr calcId="124519"/>
</workbook>
</file>

<file path=xl/calcChain.xml><?xml version="1.0" encoding="utf-8"?>
<calcChain xmlns="http://schemas.openxmlformats.org/spreadsheetml/2006/main">
  <c r="BL2" i="3"/>
  <c r="BF2"/>
  <c r="BI2" s="1"/>
  <c r="AN2"/>
  <c r="AQ2" s="1"/>
  <c r="AT2" s="1"/>
  <c r="AW2" s="1"/>
  <c r="AZ2" s="1"/>
  <c r="AK2"/>
  <c r="AD37" i="1"/>
  <c r="AF17"/>
  <c r="AF7"/>
  <c r="AF10"/>
  <c r="AF18"/>
  <c r="AF19"/>
  <c r="AF8"/>
  <c r="AF20"/>
  <c r="AF21"/>
  <c r="AF23"/>
  <c r="AF25"/>
  <c r="AF26"/>
  <c r="AF24"/>
  <c r="AF27"/>
  <c r="AF6"/>
  <c r="AF28"/>
  <c r="AF16"/>
  <c r="AF29"/>
  <c r="AF30"/>
  <c r="AF31"/>
  <c r="AF32"/>
  <c r="AF33"/>
  <c r="AF34"/>
  <c r="AF35"/>
  <c r="AF36"/>
  <c r="AF9"/>
  <c r="AE17"/>
  <c r="AE7"/>
  <c r="AE10"/>
  <c r="AE12"/>
  <c r="AE18"/>
  <c r="AE11"/>
  <c r="AE19"/>
  <c r="AE14"/>
  <c r="AE15"/>
  <c r="AE8"/>
  <c r="AE20"/>
  <c r="AE21"/>
  <c r="AE23"/>
  <c r="AE22"/>
  <c r="AE25"/>
  <c r="AE26"/>
  <c r="AE24"/>
  <c r="AE27"/>
  <c r="AE6"/>
  <c r="AE28"/>
  <c r="AE16"/>
  <c r="AE29"/>
  <c r="AE30"/>
  <c r="AE31"/>
  <c r="AE32"/>
  <c r="AE33"/>
  <c r="AE34"/>
  <c r="AE35"/>
  <c r="AE36"/>
  <c r="AE9"/>
  <c r="AE37"/>
  <c r="AE13"/>
  <c r="AD10"/>
  <c r="AD18"/>
  <c r="AD19"/>
  <c r="AD15"/>
  <c r="AD8"/>
  <c r="AD20"/>
  <c r="AD21"/>
  <c r="AD23"/>
  <c r="AD22"/>
  <c r="AD25"/>
  <c r="AD26"/>
  <c r="AD27"/>
  <c r="AD6"/>
  <c r="AD28"/>
  <c r="AD16"/>
  <c r="AD29"/>
  <c r="AD30"/>
  <c r="AD31"/>
  <c r="AD32"/>
  <c r="AD33"/>
  <c r="AD34"/>
  <c r="AD35"/>
  <c r="AD36"/>
  <c r="AD9"/>
  <c r="AF37"/>
  <c r="AC17"/>
  <c r="AC7"/>
  <c r="AC10"/>
  <c r="AC12"/>
  <c r="AC18"/>
  <c r="AC11"/>
  <c r="AC19"/>
  <c r="AC14"/>
  <c r="AC15"/>
  <c r="AC8"/>
  <c r="AC20"/>
  <c r="AC21"/>
  <c r="AC23"/>
  <c r="AC22"/>
  <c r="AC25"/>
  <c r="AC26"/>
  <c r="AC24"/>
  <c r="AC27"/>
  <c r="AC6"/>
  <c r="AC28"/>
  <c r="AC16"/>
  <c r="AC29"/>
  <c r="AC30"/>
  <c r="AC31"/>
  <c r="AC32"/>
  <c r="AC33"/>
  <c r="AC34"/>
  <c r="AC35"/>
  <c r="AC36"/>
  <c r="AC9"/>
  <c r="AC37"/>
  <c r="AC13"/>
  <c r="AE5"/>
  <c r="CH3" i="3"/>
  <c r="CI21" s="1"/>
  <c r="CE3"/>
  <c r="CF21" s="1"/>
  <c r="CB3"/>
  <c r="CC21" s="1"/>
  <c r="BY3"/>
  <c r="BZ21" s="1"/>
  <c r="D30" i="1"/>
  <c r="E30"/>
  <c r="F30"/>
  <c r="G30"/>
  <c r="H30"/>
  <c r="I30"/>
  <c r="J30"/>
  <c r="K30"/>
  <c r="L30"/>
  <c r="M30"/>
  <c r="N30"/>
  <c r="P30"/>
  <c r="Q30"/>
  <c r="R30"/>
  <c r="S30"/>
  <c r="T30"/>
  <c r="U30"/>
  <c r="V30"/>
  <c r="W30"/>
  <c r="X30"/>
  <c r="Y30"/>
  <c r="Z30"/>
  <c r="AB30"/>
  <c r="D37"/>
  <c r="E37"/>
  <c r="F37"/>
  <c r="G37"/>
  <c r="H37"/>
  <c r="I37"/>
  <c r="J37"/>
  <c r="K37"/>
  <c r="L37"/>
  <c r="M37"/>
  <c r="N37"/>
  <c r="P37"/>
  <c r="Q37"/>
  <c r="R37"/>
  <c r="S37"/>
  <c r="T37"/>
  <c r="U37"/>
  <c r="V37"/>
  <c r="W37"/>
  <c r="X37"/>
  <c r="Y37"/>
  <c r="Z37"/>
  <c r="AA37"/>
  <c r="AB37"/>
  <c r="O5"/>
  <c r="N5" i="2" s="1"/>
  <c r="D2" i="3"/>
  <c r="G2" s="1"/>
  <c r="J2" s="1"/>
  <c r="M2" s="1"/>
  <c r="P2" s="1"/>
  <c r="S2" s="1"/>
  <c r="V2" s="1"/>
  <c r="Y2" s="1"/>
  <c r="AB2" s="1"/>
  <c r="AE2" s="1"/>
  <c r="N7" i="2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6"/>
  <c r="L19" i="1"/>
  <c r="L20"/>
  <c r="L25"/>
  <c r="L34"/>
  <c r="L8"/>
  <c r="L24"/>
  <c r="BO2" i="3"/>
  <c r="BR2" s="1"/>
  <c r="BU2" s="1"/>
  <c r="BX2" s="1"/>
  <c r="CA2" s="1"/>
  <c r="CD2" s="1"/>
  <c r="CG2" s="1"/>
  <c r="K33" i="1"/>
  <c r="B35" i="2"/>
  <c r="AE35" s="1"/>
  <c r="D35" i="1"/>
  <c r="E35"/>
  <c r="F35"/>
  <c r="G35"/>
  <c r="H35"/>
  <c r="I35"/>
  <c r="J35"/>
  <c r="K35"/>
  <c r="L35"/>
  <c r="M35"/>
  <c r="N35"/>
  <c r="P35"/>
  <c r="Q35"/>
  <c r="R35"/>
  <c r="T35"/>
  <c r="U35"/>
  <c r="V35"/>
  <c r="W35"/>
  <c r="X35"/>
  <c r="Y35"/>
  <c r="AA35"/>
  <c r="AB35"/>
  <c r="AB8"/>
  <c r="AB19"/>
  <c r="AA25"/>
  <c r="AB25"/>
  <c r="AA24"/>
  <c r="AB24"/>
  <c r="AA36"/>
  <c r="AB36"/>
  <c r="AA28"/>
  <c r="AB28"/>
  <c r="AB6"/>
  <c r="AA33"/>
  <c r="AB33"/>
  <c r="AA31"/>
  <c r="AB31"/>
  <c r="AB29"/>
  <c r="AA27"/>
  <c r="AB27"/>
  <c r="AB22"/>
  <c r="AA16"/>
  <c r="AB16"/>
  <c r="AA26"/>
  <c r="AB26"/>
  <c r="AB9"/>
  <c r="AA34"/>
  <c r="AB34"/>
  <c r="B33" i="2"/>
  <c r="AC5" i="1" l="1"/>
  <c r="AF5"/>
  <c r="CI4" i="3"/>
  <c r="AF12" i="1" s="1"/>
  <c r="CI20" i="3"/>
  <c r="CI16"/>
  <c r="CI12"/>
  <c r="CI8"/>
  <c r="AF22" i="1" s="1"/>
  <c r="AH37"/>
  <c r="AI37" s="1"/>
  <c r="AD5"/>
  <c r="BZ13" i="3"/>
  <c r="BZ5"/>
  <c r="CC10"/>
  <c r="AD11" i="1" s="1"/>
  <c r="CC18" i="3"/>
  <c r="CC8"/>
  <c r="AD13" i="1" s="1"/>
  <c r="CC16" i="3"/>
  <c r="CC6"/>
  <c r="AD24" i="1" s="1"/>
  <c r="CC14" i="3"/>
  <c r="CC22"/>
  <c r="CC4"/>
  <c r="AD17" i="1" s="1"/>
  <c r="CC12" i="3"/>
  <c r="CC20"/>
  <c r="CF6"/>
  <c r="CF14"/>
  <c r="CF22"/>
  <c r="CF4"/>
  <c r="CF12"/>
  <c r="CF20"/>
  <c r="CF10"/>
  <c r="CF18"/>
  <c r="CF8"/>
  <c r="CF16"/>
  <c r="CI6"/>
  <c r="AF14" i="1" s="1"/>
  <c r="CI14" i="3"/>
  <c r="CI22"/>
  <c r="CI10"/>
  <c r="CI18"/>
  <c r="CI7"/>
  <c r="AF15" i="1" s="1"/>
  <c r="CI11" i="3"/>
  <c r="CI15"/>
  <c r="CI19"/>
  <c r="CI23"/>
  <c r="CI5"/>
  <c r="AF13" i="1" s="1"/>
  <c r="CI9" i="3"/>
  <c r="AF11" i="1" s="1"/>
  <c r="CI13" i="3"/>
  <c r="CI17"/>
  <c r="CF7"/>
  <c r="CF11"/>
  <c r="CF15"/>
  <c r="CF19"/>
  <c r="CF23"/>
  <c r="CF5"/>
  <c r="CF9"/>
  <c r="CF13"/>
  <c r="CF17"/>
  <c r="CC7"/>
  <c r="AD7" i="1" s="1"/>
  <c r="CC11" i="3"/>
  <c r="CC15"/>
  <c r="CC19"/>
  <c r="CC23"/>
  <c r="CC5"/>
  <c r="AD12" i="1" s="1"/>
  <c r="CC9" i="3"/>
  <c r="AD14" i="1" s="1"/>
  <c r="CC13" i="3"/>
  <c r="CC17"/>
  <c r="BZ16"/>
  <c r="BZ8"/>
  <c r="BZ4"/>
  <c r="BZ12"/>
  <c r="BZ20"/>
  <c r="BZ9"/>
  <c r="BZ17"/>
  <c r="BZ7"/>
  <c r="BZ11"/>
  <c r="BZ15"/>
  <c r="BZ19"/>
  <c r="BZ23"/>
  <c r="BZ6"/>
  <c r="BZ10"/>
  <c r="BZ14"/>
  <c r="BZ18"/>
  <c r="BZ22"/>
  <c r="AA35" i="2"/>
  <c r="Z28" i="1"/>
  <c r="Z31"/>
  <c r="Z9"/>
  <c r="Z25"/>
  <c r="Y16"/>
  <c r="Y28"/>
  <c r="Y31"/>
  <c r="Y22"/>
  <c r="Y26"/>
  <c r="Y23"/>
  <c r="Y6"/>
  <c r="Y10"/>
  <c r="X36"/>
  <c r="X33"/>
  <c r="X28"/>
  <c r="X31"/>
  <c r="X9"/>
  <c r="W35" i="2" s="1"/>
  <c r="X26" i="1"/>
  <c r="X23"/>
  <c r="X6"/>
  <c r="X25"/>
  <c r="X18"/>
  <c r="W33"/>
  <c r="W28"/>
  <c r="W31"/>
  <c r="W9"/>
  <c r="W26"/>
  <c r="W23"/>
  <c r="W6"/>
  <c r="W25"/>
  <c r="V16"/>
  <c r="V14"/>
  <c r="V29"/>
  <c r="V12"/>
  <c r="V33"/>
  <c r="V19"/>
  <c r="V31"/>
  <c r="V24"/>
  <c r="V27"/>
  <c r="V9"/>
  <c r="V22"/>
  <c r="V26"/>
  <c r="V34"/>
  <c r="V7"/>
  <c r="V15"/>
  <c r="V32"/>
  <c r="V10"/>
  <c r="V25"/>
  <c r="U31"/>
  <c r="U24"/>
  <c r="U9"/>
  <c r="U22"/>
  <c r="U10"/>
  <c r="U16"/>
  <c r="BV3" i="3"/>
  <c r="BS3"/>
  <c r="AA5" i="1" s="1"/>
  <c r="BP3" i="3"/>
  <c r="Z5" i="1" s="1"/>
  <c r="BM3" i="3"/>
  <c r="Y5" i="1" s="1"/>
  <c r="BJ3" i="3"/>
  <c r="X5" i="1" s="1"/>
  <c r="BG3" i="3"/>
  <c r="W5" i="1" s="1"/>
  <c r="T9"/>
  <c r="T12"/>
  <c r="T25"/>
  <c r="T31"/>
  <c r="T26"/>
  <c r="T32"/>
  <c r="S9"/>
  <c r="S15"/>
  <c r="S12"/>
  <c r="S31"/>
  <c r="S27"/>
  <c r="S26"/>
  <c r="S33"/>
  <c r="S22"/>
  <c r="R16"/>
  <c r="R9"/>
  <c r="R25"/>
  <c r="R31"/>
  <c r="R24"/>
  <c r="R26"/>
  <c r="R33"/>
  <c r="Q23"/>
  <c r="Q9"/>
  <c r="Q12"/>
  <c r="Q31"/>
  <c r="Q27"/>
  <c r="Q26"/>
  <c r="Q10"/>
  <c r="Q33"/>
  <c r="P16"/>
  <c r="P23"/>
  <c r="P9"/>
  <c r="P12"/>
  <c r="P25"/>
  <c r="P36"/>
  <c r="P7"/>
  <c r="P31"/>
  <c r="P26"/>
  <c r="P10"/>
  <c r="P6"/>
  <c r="P33"/>
  <c r="P22"/>
  <c r="N16"/>
  <c r="N29"/>
  <c r="N23"/>
  <c r="N28"/>
  <c r="N9"/>
  <c r="N34"/>
  <c r="N31"/>
  <c r="N24"/>
  <c r="N10"/>
  <c r="N6"/>
  <c r="N33"/>
  <c r="N22"/>
  <c r="M28"/>
  <c r="M9"/>
  <c r="M12"/>
  <c r="M25"/>
  <c r="M24"/>
  <c r="M27"/>
  <c r="M6"/>
  <c r="M32"/>
  <c r="L16"/>
  <c r="L23"/>
  <c r="L28"/>
  <c r="L9"/>
  <c r="L12"/>
  <c r="L27"/>
  <c r="L6"/>
  <c r="L14"/>
  <c r="L33"/>
  <c r="K23"/>
  <c r="K9"/>
  <c r="K34"/>
  <c r="K12"/>
  <c r="K25"/>
  <c r="K36"/>
  <c r="K24"/>
  <c r="K26"/>
  <c r="K10"/>
  <c r="K6"/>
  <c r="K22"/>
  <c r="K32"/>
  <c r="J12"/>
  <c r="J25"/>
  <c r="J7"/>
  <c r="J31"/>
  <c r="J10"/>
  <c r="J6"/>
  <c r="I23"/>
  <c r="I9"/>
  <c r="I34"/>
  <c r="I24"/>
  <c r="I6"/>
  <c r="I22"/>
  <c r="H9"/>
  <c r="H34"/>
  <c r="H31"/>
  <c r="H10"/>
  <c r="H6"/>
  <c r="H22"/>
  <c r="G26"/>
  <c r="G6"/>
  <c r="G22"/>
  <c r="F22"/>
  <c r="F24"/>
  <c r="F23"/>
  <c r="F28"/>
  <c r="F9"/>
  <c r="F27"/>
  <c r="F12"/>
  <c r="F6"/>
  <c r="F14"/>
  <c r="E23"/>
  <c r="E9"/>
  <c r="E27"/>
  <c r="E12"/>
  <c r="E10"/>
  <c r="E6"/>
  <c r="E22"/>
  <c r="D25"/>
  <c r="D27"/>
  <c r="D34"/>
  <c r="D22"/>
  <c r="E3" i="3"/>
  <c r="F6" s="1"/>
  <c r="BD3"/>
  <c r="BA3"/>
  <c r="U5" i="1" s="1"/>
  <c r="AX3" i="3"/>
  <c r="T5" i="1" s="1"/>
  <c r="AU3" i="3"/>
  <c r="S5" i="1" s="1"/>
  <c r="AR3" i="3"/>
  <c r="AO3"/>
  <c r="AL3"/>
  <c r="AI3"/>
  <c r="P5" i="1" s="1"/>
  <c r="AF3" i="3"/>
  <c r="N5" i="1" s="1"/>
  <c r="AC3" i="3"/>
  <c r="M5" i="1" s="1"/>
  <c r="Z3" i="3"/>
  <c r="L5" i="1" s="1"/>
  <c r="W3" i="3"/>
  <c r="K5" i="1" s="1"/>
  <c r="T3" i="3"/>
  <c r="J5" i="1" s="1"/>
  <c r="Q3" i="3"/>
  <c r="I5" i="1" s="1"/>
  <c r="N3" i="3"/>
  <c r="H5" i="1" s="1"/>
  <c r="K3" i="3"/>
  <c r="G5" i="1" s="1"/>
  <c r="H3" i="3"/>
  <c r="F5" i="1" s="1"/>
  <c r="B3" i="3"/>
  <c r="D5" i="1" s="1"/>
  <c r="B7" i="2"/>
  <c r="AE7" s="1"/>
  <c r="B8"/>
  <c r="AE8" s="1"/>
  <c r="B9"/>
  <c r="AE9" s="1"/>
  <c r="B10"/>
  <c r="AE10" s="1"/>
  <c r="B11"/>
  <c r="AE11" s="1"/>
  <c r="B12"/>
  <c r="AE12" s="1"/>
  <c r="B13"/>
  <c r="AE13" s="1"/>
  <c r="B14"/>
  <c r="AE14" s="1"/>
  <c r="B15"/>
  <c r="AE15" s="1"/>
  <c r="B16"/>
  <c r="AE16" s="1"/>
  <c r="B17"/>
  <c r="AE17" s="1"/>
  <c r="B18"/>
  <c r="AE18" s="1"/>
  <c r="B19"/>
  <c r="AE19" s="1"/>
  <c r="B20"/>
  <c r="AE20" s="1"/>
  <c r="B21"/>
  <c r="AE21" s="1"/>
  <c r="B22"/>
  <c r="AE22" s="1"/>
  <c r="B23"/>
  <c r="AE23" s="1"/>
  <c r="B24"/>
  <c r="AE24" s="1"/>
  <c r="B25"/>
  <c r="AE25" s="1"/>
  <c r="B26"/>
  <c r="AE26" s="1"/>
  <c r="B27"/>
  <c r="AE27" s="1"/>
  <c r="B28"/>
  <c r="AE28" s="1"/>
  <c r="B29"/>
  <c r="AE29" s="1"/>
  <c r="B30"/>
  <c r="AE30" s="1"/>
  <c r="B31"/>
  <c r="AE31" s="1"/>
  <c r="B32"/>
  <c r="AE32" s="1"/>
  <c r="AE33"/>
  <c r="B34"/>
  <c r="AE34" s="1"/>
  <c r="B6"/>
  <c r="AE6" s="1"/>
  <c r="O35" l="1"/>
  <c r="J35"/>
  <c r="R5" i="1"/>
  <c r="Q5"/>
  <c r="V5"/>
  <c r="BW21" i="3"/>
  <c r="AB5" i="1"/>
  <c r="AA5" i="2" s="1"/>
  <c r="BT21" i="3"/>
  <c r="Z5" i="2"/>
  <c r="BH20" i="3"/>
  <c r="BQ22"/>
  <c r="BN21"/>
  <c r="BK21"/>
  <c r="M34" i="2"/>
  <c r="BT14" i="3"/>
  <c r="AA30" i="1" s="1"/>
  <c r="AH30" s="1"/>
  <c r="AI30" s="1"/>
  <c r="BT20" i="3"/>
  <c r="BT4"/>
  <c r="AA6" i="1" s="1"/>
  <c r="Z34" i="2" s="1"/>
  <c r="BT8" i="3"/>
  <c r="BT12"/>
  <c r="BT22"/>
  <c r="BT6"/>
  <c r="BT16"/>
  <c r="BK8"/>
  <c r="X12" i="1" s="1"/>
  <c r="BK16" i="3"/>
  <c r="BN10"/>
  <c r="Y27" i="1" s="1"/>
  <c r="BN18" i="3"/>
  <c r="BQ4"/>
  <c r="BQ12"/>
  <c r="BQ20"/>
  <c r="BW8"/>
  <c r="BW16"/>
  <c r="BK6"/>
  <c r="BK14"/>
  <c r="BK22"/>
  <c r="BN8"/>
  <c r="BN16"/>
  <c r="BQ9"/>
  <c r="BQ17"/>
  <c r="BW6"/>
  <c r="AB17" i="1" s="1"/>
  <c r="BW14" i="3"/>
  <c r="BW22"/>
  <c r="BK4"/>
  <c r="X24" i="1" s="1"/>
  <c r="BK12" i="3"/>
  <c r="X16" i="1" s="1"/>
  <c r="BK20" i="3"/>
  <c r="BN6"/>
  <c r="BN14"/>
  <c r="BN22"/>
  <c r="BQ8"/>
  <c r="BQ16"/>
  <c r="BT10"/>
  <c r="AA32" i="1" s="1"/>
  <c r="Z25" i="2" s="1"/>
  <c r="BT18" i="3"/>
  <c r="BW4"/>
  <c r="BW12"/>
  <c r="AB20" i="1" s="1"/>
  <c r="BW20" i="3"/>
  <c r="BK10"/>
  <c r="BK18"/>
  <c r="BN4"/>
  <c r="BN12"/>
  <c r="BN20"/>
  <c r="BQ5"/>
  <c r="BQ13"/>
  <c r="BQ21"/>
  <c r="BW10"/>
  <c r="BW18"/>
  <c r="BW7"/>
  <c r="BW11"/>
  <c r="BW15"/>
  <c r="BW19"/>
  <c r="BW23"/>
  <c r="BW5"/>
  <c r="BW9"/>
  <c r="BW13"/>
  <c r="BW17"/>
  <c r="BT7"/>
  <c r="BT11"/>
  <c r="BT15"/>
  <c r="BT19"/>
  <c r="BT23"/>
  <c r="BT5"/>
  <c r="BT9"/>
  <c r="BT13"/>
  <c r="BT17"/>
  <c r="AA22" i="1" s="1"/>
  <c r="BQ7" i="3"/>
  <c r="BQ11"/>
  <c r="BQ15"/>
  <c r="BQ19"/>
  <c r="BQ23"/>
  <c r="BQ6"/>
  <c r="BQ10"/>
  <c r="Z35" i="1" s="1"/>
  <c r="BQ14" i="3"/>
  <c r="Z33" i="1" s="1"/>
  <c r="BQ18" i="3"/>
  <c r="BN7"/>
  <c r="Y25" i="1" s="1"/>
  <c r="BN11" i="3"/>
  <c r="Y33" i="1" s="1"/>
  <c r="BN15" i="3"/>
  <c r="BN19"/>
  <c r="BN23"/>
  <c r="BN5"/>
  <c r="BN9"/>
  <c r="BN13"/>
  <c r="BN17"/>
  <c r="BK7"/>
  <c r="BK11"/>
  <c r="BK15"/>
  <c r="X22" i="1" s="1"/>
  <c r="BK19" i="3"/>
  <c r="BK23"/>
  <c r="BK5"/>
  <c r="BK9"/>
  <c r="BK13"/>
  <c r="X21" i="1" s="1"/>
  <c r="BK17" i="3"/>
  <c r="X27" i="1" s="1"/>
  <c r="BH7" i="3"/>
  <c r="W24" i="1" s="1"/>
  <c r="BH11" i="3"/>
  <c r="W32" i="1" s="1"/>
  <c r="BH15" i="3"/>
  <c r="BH19"/>
  <c r="BH23"/>
  <c r="BH6"/>
  <c r="BH10"/>
  <c r="W10" i="1" s="1"/>
  <c r="BH14" i="3"/>
  <c r="BH18"/>
  <c r="BH22"/>
  <c r="BH5"/>
  <c r="W16" i="1" s="1"/>
  <c r="BH9" i="3"/>
  <c r="BH13"/>
  <c r="BH17"/>
  <c r="BH21"/>
  <c r="BH4"/>
  <c r="BH8"/>
  <c r="BH12"/>
  <c r="W15" i="1" s="1"/>
  <c r="BH16" i="3"/>
  <c r="R16"/>
  <c r="R4"/>
  <c r="I7" i="1" s="1"/>
  <c r="R20" i="3"/>
  <c r="R12"/>
  <c r="R8"/>
  <c r="R10"/>
  <c r="R18"/>
  <c r="R6"/>
  <c r="R14"/>
  <c r="R22"/>
  <c r="AJ12"/>
  <c r="AJ8"/>
  <c r="AJ4"/>
  <c r="AJ20"/>
  <c r="AJ16"/>
  <c r="AS23"/>
  <c r="BE7"/>
  <c r="V11" i="1" s="1"/>
  <c r="BE11" i="3"/>
  <c r="BE15"/>
  <c r="BE19"/>
  <c r="BE23"/>
  <c r="BE6"/>
  <c r="V23" i="1" s="1"/>
  <c r="BE10" i="3"/>
  <c r="BE14"/>
  <c r="BE18"/>
  <c r="BE22"/>
  <c r="BE5"/>
  <c r="V6" i="1" s="1"/>
  <c r="BE9" i="3"/>
  <c r="BE13"/>
  <c r="BE17"/>
  <c r="BE21"/>
  <c r="BE4"/>
  <c r="V28" i="1" s="1"/>
  <c r="BE8" i="3"/>
  <c r="V20" i="1" s="1"/>
  <c r="BE12" i="3"/>
  <c r="BE16"/>
  <c r="BE20"/>
  <c r="BB4"/>
  <c r="U28" i="1" s="1"/>
  <c r="BB20" i="3"/>
  <c r="BB16"/>
  <c r="BB12"/>
  <c r="BB8"/>
  <c r="U25" i="1" s="1"/>
  <c r="BB6" i="3"/>
  <c r="BB14"/>
  <c r="BB22"/>
  <c r="BB10"/>
  <c r="BB18"/>
  <c r="BB7"/>
  <c r="U26" i="1" s="1"/>
  <c r="BB11" i="3"/>
  <c r="BB15"/>
  <c r="U33" i="1" s="1"/>
  <c r="BB19" i="3"/>
  <c r="BB23"/>
  <c r="BB5"/>
  <c r="U6" i="1" s="1"/>
  <c r="BB9" i="3"/>
  <c r="BB13"/>
  <c r="U32" i="1" s="1"/>
  <c r="BB17" i="3"/>
  <c r="BB21"/>
  <c r="AY4"/>
  <c r="AY8"/>
  <c r="AY12"/>
  <c r="AY20"/>
  <c r="AY7"/>
  <c r="T10" i="1" s="1"/>
  <c r="AY11" i="3"/>
  <c r="T33" i="1" s="1"/>
  <c r="AY15" i="3"/>
  <c r="AY19"/>
  <c r="T16" i="1" s="1"/>
  <c r="AY23" i="3"/>
  <c r="AY18"/>
  <c r="T22" i="1" s="1"/>
  <c r="AY6" i="3"/>
  <c r="AY10"/>
  <c r="AY14"/>
  <c r="AY22"/>
  <c r="AY5"/>
  <c r="AY9"/>
  <c r="AY13"/>
  <c r="AY17"/>
  <c r="AY21"/>
  <c r="T14" i="1" s="1"/>
  <c r="AY16" i="3"/>
  <c r="AV22"/>
  <c r="AV14"/>
  <c r="AV6"/>
  <c r="S7" i="1" s="1"/>
  <c r="AV4" i="3"/>
  <c r="S28" i="1" s="1"/>
  <c r="AV12" i="3"/>
  <c r="S24" i="1" s="1"/>
  <c r="AV20" i="3"/>
  <c r="AV10"/>
  <c r="AV18"/>
  <c r="AV8"/>
  <c r="S34" i="1" s="1"/>
  <c r="AV16" i="3"/>
  <c r="AV7"/>
  <c r="S14" i="1" s="1"/>
  <c r="AV11" i="3"/>
  <c r="AV15"/>
  <c r="AV19"/>
  <c r="AV23"/>
  <c r="AV5"/>
  <c r="S25" i="1" s="1"/>
  <c r="AV9" i="3"/>
  <c r="AV13"/>
  <c r="AV17"/>
  <c r="AV21"/>
  <c r="AS6"/>
  <c r="R23" i="1" s="1"/>
  <c r="AS10" i="3"/>
  <c r="AS14"/>
  <c r="AS18"/>
  <c r="AS22"/>
  <c r="AS5"/>
  <c r="AS9"/>
  <c r="AS13"/>
  <c r="AS17"/>
  <c r="AS21"/>
  <c r="AS4"/>
  <c r="R28" i="1" s="1"/>
  <c r="AS8" i="3"/>
  <c r="R22" i="1" s="1"/>
  <c r="AS12" i="3"/>
  <c r="AS16"/>
  <c r="AS20"/>
  <c r="AS7"/>
  <c r="AS11"/>
  <c r="R7" i="1" s="1"/>
  <c r="AS15" i="3"/>
  <c r="R34" i="1" s="1"/>
  <c r="AS19" i="3"/>
  <c r="AP4"/>
  <c r="Q28" i="1" s="1"/>
  <c r="AP8" i="3"/>
  <c r="AP12"/>
  <c r="AP16"/>
  <c r="AP20"/>
  <c r="AP7"/>
  <c r="AP11"/>
  <c r="Q29" i="1" s="1"/>
  <c r="AP15" i="3"/>
  <c r="AP19"/>
  <c r="AP23"/>
  <c r="AP18"/>
  <c r="Q14" i="1" s="1"/>
  <c r="AP6" i="3"/>
  <c r="AP10"/>
  <c r="AP14"/>
  <c r="Q24" i="1" s="1"/>
  <c r="AP22" i="3"/>
  <c r="AP5"/>
  <c r="Q7" i="1" s="1"/>
  <c r="AP9" i="3"/>
  <c r="AP13"/>
  <c r="AP17"/>
  <c r="Q15" i="1" s="1"/>
  <c r="AP21" i="3"/>
  <c r="AM7"/>
  <c r="AM11"/>
  <c r="AM15"/>
  <c r="AM19"/>
  <c r="AM23"/>
  <c r="AM6"/>
  <c r="AM10"/>
  <c r="AM14"/>
  <c r="AM18"/>
  <c r="AM22"/>
  <c r="AM5"/>
  <c r="P28" i="1" s="1"/>
  <c r="AM9" i="3"/>
  <c r="AM13"/>
  <c r="AM17"/>
  <c r="AM21"/>
  <c r="AM4"/>
  <c r="P13" i="1" s="1"/>
  <c r="AM8" i="3"/>
  <c r="AM12"/>
  <c r="AM16"/>
  <c r="AM20"/>
  <c r="AJ6"/>
  <c r="AJ14"/>
  <c r="AJ22"/>
  <c r="AJ10"/>
  <c r="AJ18"/>
  <c r="AJ7"/>
  <c r="AJ11"/>
  <c r="AJ15"/>
  <c r="AJ19"/>
  <c r="AJ23"/>
  <c r="AJ5"/>
  <c r="AJ9"/>
  <c r="AJ13"/>
  <c r="AJ17"/>
  <c r="AJ21"/>
  <c r="AG7"/>
  <c r="N12" i="1" s="1"/>
  <c r="AG11" i="3"/>
  <c r="N18" i="1" s="1"/>
  <c r="AG15" i="3"/>
  <c r="AG19"/>
  <c r="AG23"/>
  <c r="AG6"/>
  <c r="N20" i="1" s="1"/>
  <c r="AG10" i="3"/>
  <c r="AG14"/>
  <c r="AG18"/>
  <c r="AG22"/>
  <c r="AG5"/>
  <c r="N19" i="1" s="1"/>
  <c r="AG9" i="3"/>
  <c r="AG13"/>
  <c r="AG17"/>
  <c r="AG21"/>
  <c r="AG4"/>
  <c r="N26" i="1" s="1"/>
  <c r="AG8" i="3"/>
  <c r="N32" i="1" s="1"/>
  <c r="AG12" i="3"/>
  <c r="AG16"/>
  <c r="AG20"/>
  <c r="AD6"/>
  <c r="AD14"/>
  <c r="M29" i="1" s="1"/>
  <c r="AD22" i="3"/>
  <c r="AD4"/>
  <c r="M7" i="1" s="1"/>
  <c r="AD12" i="3"/>
  <c r="M23" i="1" s="1"/>
  <c r="AD20" i="3"/>
  <c r="AD10"/>
  <c r="AD18"/>
  <c r="AD8"/>
  <c r="AD16"/>
  <c r="AD7"/>
  <c r="M26" i="1" s="1"/>
  <c r="AD11" i="3"/>
  <c r="AD15"/>
  <c r="AD19"/>
  <c r="AD23"/>
  <c r="AD5"/>
  <c r="AD9"/>
  <c r="AD13"/>
  <c r="M11" i="1" s="1"/>
  <c r="AD17" i="3"/>
  <c r="AD21"/>
  <c r="AA4"/>
  <c r="L10" i="1" s="1"/>
  <c r="AA8" i="3"/>
  <c r="L32" i="1" s="1"/>
  <c r="AA12" i="3"/>
  <c r="AA16"/>
  <c r="AA20"/>
  <c r="AA7"/>
  <c r="L18" i="1" s="1"/>
  <c r="AA11" i="3"/>
  <c r="AA15"/>
  <c r="AA19"/>
  <c r="AA23"/>
  <c r="AA6"/>
  <c r="AA10"/>
  <c r="AA14"/>
  <c r="AA18"/>
  <c r="AA22"/>
  <c r="AA5"/>
  <c r="L26" i="1" s="1"/>
  <c r="AA9" i="3"/>
  <c r="AA13"/>
  <c r="AA17"/>
  <c r="AA21"/>
  <c r="X11"/>
  <c r="K27" i="1" s="1"/>
  <c r="X7" i="3"/>
  <c r="K31" i="1" s="1"/>
  <c r="X23" i="3"/>
  <c r="X19"/>
  <c r="X15"/>
  <c r="X6"/>
  <c r="K15" i="1" s="1"/>
  <c r="X10" i="3"/>
  <c r="X14"/>
  <c r="X18"/>
  <c r="X22"/>
  <c r="X5"/>
  <c r="K29" i="1" s="1"/>
  <c r="X9" i="3"/>
  <c r="X13"/>
  <c r="X17"/>
  <c r="X21"/>
  <c r="X4"/>
  <c r="X8"/>
  <c r="X12"/>
  <c r="X16"/>
  <c r="X20"/>
  <c r="U4"/>
  <c r="U8"/>
  <c r="U12"/>
  <c r="J9" i="1" s="1"/>
  <c r="U16" i="3"/>
  <c r="U20"/>
  <c r="U7"/>
  <c r="U11"/>
  <c r="U15"/>
  <c r="U19"/>
  <c r="U23"/>
  <c r="U18"/>
  <c r="U6"/>
  <c r="U10"/>
  <c r="U14"/>
  <c r="J20" i="1" s="1"/>
  <c r="U22" i="3"/>
  <c r="U5"/>
  <c r="J11" i="1" s="1"/>
  <c r="U9" i="3"/>
  <c r="U13"/>
  <c r="U17"/>
  <c r="U21"/>
  <c r="R7"/>
  <c r="R11"/>
  <c r="R15"/>
  <c r="R19"/>
  <c r="R23"/>
  <c r="R5"/>
  <c r="I12" i="1" s="1"/>
  <c r="R9" i="3"/>
  <c r="I27" i="1" s="1"/>
  <c r="R13" i="3"/>
  <c r="R17"/>
  <c r="R21"/>
  <c r="O7"/>
  <c r="H12" i="1" s="1"/>
  <c r="O11" i="3"/>
  <c r="O15"/>
  <c r="O19"/>
  <c r="O23"/>
  <c r="O6"/>
  <c r="O10"/>
  <c r="H29" i="1" s="1"/>
  <c r="O14" i="3"/>
  <c r="O22"/>
  <c r="O18"/>
  <c r="O5"/>
  <c r="H7" i="1" s="1"/>
  <c r="O9" i="3"/>
  <c r="O13"/>
  <c r="O17"/>
  <c r="O21"/>
  <c r="O4"/>
  <c r="O8"/>
  <c r="O12"/>
  <c r="H27" i="1" s="1"/>
  <c r="O16" i="3"/>
  <c r="O20"/>
  <c r="L4"/>
  <c r="L20"/>
  <c r="L16"/>
  <c r="L12"/>
  <c r="L8"/>
  <c r="G14" i="1" s="1"/>
  <c r="L6" i="3"/>
  <c r="G16" i="1" s="1"/>
  <c r="L14" i="3"/>
  <c r="L22"/>
  <c r="L10"/>
  <c r="L18"/>
  <c r="L7"/>
  <c r="L11"/>
  <c r="L15"/>
  <c r="L19"/>
  <c r="L23"/>
  <c r="L5"/>
  <c r="L9"/>
  <c r="G7" i="1" s="1"/>
  <c r="L13" i="3"/>
  <c r="L17"/>
  <c r="L21"/>
  <c r="I4"/>
  <c r="I8"/>
  <c r="F32" i="1" s="1"/>
  <c r="I12" i="3"/>
  <c r="I16"/>
  <c r="I20"/>
  <c r="I7"/>
  <c r="I11"/>
  <c r="I15"/>
  <c r="I19"/>
  <c r="I23"/>
  <c r="I6"/>
  <c r="I10"/>
  <c r="I14"/>
  <c r="I18"/>
  <c r="I22"/>
  <c r="I5"/>
  <c r="I9"/>
  <c r="I13"/>
  <c r="I17"/>
  <c r="I21"/>
  <c r="F19"/>
  <c r="F23"/>
  <c r="F7"/>
  <c r="F11"/>
  <c r="E26" i="1" s="1"/>
  <c r="E5"/>
  <c r="F15" i="3"/>
  <c r="F21"/>
  <c r="F13"/>
  <c r="F5"/>
  <c r="F17"/>
  <c r="F9"/>
  <c r="F20"/>
  <c r="F16"/>
  <c r="F12"/>
  <c r="F8"/>
  <c r="E7" i="1" s="1"/>
  <c r="F4" i="3"/>
  <c r="E17" i="1" s="1"/>
  <c r="F22" i="3"/>
  <c r="F18"/>
  <c r="F14"/>
  <c r="F10"/>
  <c r="C4"/>
  <c r="C8"/>
  <c r="C12"/>
  <c r="C16"/>
  <c r="C20"/>
  <c r="C7"/>
  <c r="C11"/>
  <c r="C15"/>
  <c r="C19"/>
  <c r="C23"/>
  <c r="C6"/>
  <c r="C10"/>
  <c r="C14"/>
  <c r="C18"/>
  <c r="C22"/>
  <c r="C5"/>
  <c r="C9"/>
  <c r="C13"/>
  <c r="C17"/>
  <c r="C21"/>
  <c r="AB14" i="1" l="1"/>
  <c r="AB11"/>
  <c r="AB15"/>
  <c r="AB32"/>
  <c r="AA29" i="2" s="1"/>
  <c r="AB23" i="1"/>
  <c r="AA23" i="2" s="1"/>
  <c r="AB21" i="1"/>
  <c r="AB10"/>
  <c r="AB18"/>
  <c r="AB13"/>
  <c r="AA6" i="2" s="1"/>
  <c r="AB7" i="1"/>
  <c r="AA9"/>
  <c r="Z35" i="2" s="1"/>
  <c r="AA19" i="1"/>
  <c r="Z19" i="2" s="1"/>
  <c r="AA15" i="1"/>
  <c r="AA12"/>
  <c r="AA29"/>
  <c r="AA20"/>
  <c r="Z22" i="2" s="1"/>
  <c r="AA11" i="1"/>
  <c r="AA23"/>
  <c r="Z23" i="2" s="1"/>
  <c r="AA13" i="1"/>
  <c r="Z6" i="2" s="1"/>
  <c r="AA7" i="1"/>
  <c r="AA14"/>
  <c r="AA21"/>
  <c r="AA10"/>
  <c r="AA17"/>
  <c r="AA18"/>
  <c r="Z11" i="2" s="1"/>
  <c r="AA8" i="1"/>
  <c r="Z36"/>
  <c r="Z32"/>
  <c r="Z10"/>
  <c r="Z12"/>
  <c r="Y14"/>
  <c r="Y7"/>
  <c r="X29"/>
  <c r="X15"/>
  <c r="X19"/>
  <c r="X10"/>
  <c r="W14"/>
  <c r="W27"/>
  <c r="W18"/>
  <c r="W22"/>
  <c r="W7"/>
  <c r="T7"/>
  <c r="S20"/>
  <c r="S35"/>
  <c r="AH35" s="1"/>
  <c r="AI35" s="1"/>
  <c r="R27"/>
  <c r="R10"/>
  <c r="Q11"/>
  <c r="Q22"/>
  <c r="P29"/>
  <c r="P27"/>
  <c r="N11"/>
  <c r="N27"/>
  <c r="N25"/>
  <c r="N14"/>
  <c r="M34"/>
  <c r="M20"/>
  <c r="M22"/>
  <c r="M21"/>
  <c r="M10"/>
  <c r="L15"/>
  <c r="K14" i="2" s="1"/>
  <c r="L29" i="1"/>
  <c r="L22"/>
  <c r="L11"/>
  <c r="L17"/>
  <c r="J26"/>
  <c r="J23"/>
  <c r="G20"/>
  <c r="G27"/>
  <c r="G32"/>
  <c r="G10"/>
  <c r="F31"/>
  <c r="F7"/>
  <c r="F10"/>
  <c r="D16"/>
  <c r="D10"/>
  <c r="AA30" i="2"/>
  <c r="AB12" i="1"/>
  <c r="AA19" i="2" s="1"/>
  <c r="Z26" i="1"/>
  <c r="Y24"/>
  <c r="Y12"/>
  <c r="X7"/>
  <c r="W34"/>
  <c r="W12"/>
  <c r="U20"/>
  <c r="U29"/>
  <c r="U27"/>
  <c r="U34"/>
  <c r="U12"/>
  <c r="U23"/>
  <c r="U7"/>
  <c r="T15"/>
  <c r="T34"/>
  <c r="S23"/>
  <c r="S10"/>
  <c r="R29"/>
  <c r="R36"/>
  <c r="Q35" i="2" s="1"/>
  <c r="R11" i="1"/>
  <c r="R12"/>
  <c r="N13"/>
  <c r="N7"/>
  <c r="M31"/>
  <c r="L22" i="2" s="1"/>
  <c r="M14" i="1"/>
  <c r="M33"/>
  <c r="M15"/>
  <c r="L31"/>
  <c r="K17" i="2" s="1"/>
  <c r="L21" i="1"/>
  <c r="L7"/>
  <c r="K19"/>
  <c r="K13"/>
  <c r="K7"/>
  <c r="J18"/>
  <c r="I15"/>
  <c r="I14"/>
  <c r="H8"/>
  <c r="F34"/>
  <c r="E34" i="2" s="1"/>
  <c r="F17" i="1"/>
  <c r="F13"/>
  <c r="X34"/>
  <c r="W34" i="2" s="1"/>
  <c r="X20" i="1"/>
  <c r="X14"/>
  <c r="X17"/>
  <c r="W24" i="2"/>
  <c r="W20" i="1"/>
  <c r="U11"/>
  <c r="T20"/>
  <c r="R19"/>
  <c r="R20"/>
  <c r="Q25"/>
  <c r="Q19"/>
  <c r="Q34"/>
  <c r="Q20"/>
  <c r="Q32"/>
  <c r="P20"/>
  <c r="P32"/>
  <c r="N15"/>
  <c r="M8"/>
  <c r="K20"/>
  <c r="J8"/>
  <c r="J29"/>
  <c r="J17"/>
  <c r="J19"/>
  <c r="I19"/>
  <c r="I13"/>
  <c r="I17"/>
  <c r="H26"/>
  <c r="G17"/>
  <c r="E34"/>
  <c r="E15"/>
  <c r="E25"/>
  <c r="D17"/>
  <c r="D13"/>
  <c r="Z15"/>
  <c r="Z19"/>
  <c r="Z24"/>
  <c r="Z22"/>
  <c r="Z34"/>
  <c r="Z20"/>
  <c r="Y35" i="2"/>
  <c r="Z17" i="1"/>
  <c r="W30" i="2"/>
  <c r="Y19" i="1"/>
  <c r="Y34"/>
  <c r="Y32"/>
  <c r="Y9"/>
  <c r="X13"/>
  <c r="X11"/>
  <c r="X32"/>
  <c r="W20" i="2" s="1"/>
  <c r="X8" i="1"/>
  <c r="W23" i="2" s="1"/>
  <c r="W29" i="1"/>
  <c r="V34" i="2"/>
  <c r="W19" i="1"/>
  <c r="W17"/>
  <c r="W11"/>
  <c r="U19"/>
  <c r="T6"/>
  <c r="S34" i="2" s="1"/>
  <c r="T27" i="1"/>
  <c r="T28"/>
  <c r="T24"/>
  <c r="S32"/>
  <c r="S29"/>
  <c r="R32"/>
  <c r="R15"/>
  <c r="R17"/>
  <c r="T18"/>
  <c r="T23"/>
  <c r="S16"/>
  <c r="S6"/>
  <c r="R34" i="2" s="1"/>
  <c r="R21" i="1"/>
  <c r="Q23" i="2" s="1"/>
  <c r="R6" i="1"/>
  <c r="Q21"/>
  <c r="Q6"/>
  <c r="P34" i="2" s="1"/>
  <c r="P14" i="1"/>
  <c r="P34"/>
  <c r="P15"/>
  <c r="P19"/>
  <c r="P24"/>
  <c r="N21"/>
  <c r="N17"/>
  <c r="M5" i="2" s="1"/>
  <c r="N36" i="1"/>
  <c r="N8"/>
  <c r="M11" i="2" s="1"/>
  <c r="M36" i="1"/>
  <c r="L35" i="2" s="1"/>
  <c r="M19" i="1"/>
  <c r="M16"/>
  <c r="M17"/>
  <c r="M18"/>
  <c r="M13"/>
  <c r="K11" i="2"/>
  <c r="L13" i="1"/>
  <c r="L36"/>
  <c r="K28"/>
  <c r="K17"/>
  <c r="J5" i="2" s="1"/>
  <c r="J34" i="1"/>
  <c r="J15"/>
  <c r="J27"/>
  <c r="J13"/>
  <c r="I20"/>
  <c r="H13"/>
  <c r="G13"/>
  <c r="G8"/>
  <c r="G19"/>
  <c r="F19"/>
  <c r="F8"/>
  <c r="F25"/>
  <c r="AA28" i="2"/>
  <c r="E24" i="1"/>
  <c r="H20"/>
  <c r="AA34" i="2"/>
  <c r="AA27"/>
  <c r="Z29"/>
  <c r="Z33"/>
  <c r="Z32"/>
  <c r="K31"/>
  <c r="AA26"/>
  <c r="Z16" i="1"/>
  <c r="Z8"/>
  <c r="Z11"/>
  <c r="Z13"/>
  <c r="Z14"/>
  <c r="Z27"/>
  <c r="Z29"/>
  <c r="Z23"/>
  <c r="Z21"/>
  <c r="Z7"/>
  <c r="Z18"/>
  <c r="Z6"/>
  <c r="Y11"/>
  <c r="Y20"/>
  <c r="Y18"/>
  <c r="Y8"/>
  <c r="Y29"/>
  <c r="Y15"/>
  <c r="Y21"/>
  <c r="Y13"/>
  <c r="Y36"/>
  <c r="Y17"/>
  <c r="W21"/>
  <c r="W8"/>
  <c r="W36"/>
  <c r="V35" i="2" s="1"/>
  <c r="W13" i="1"/>
  <c r="V36"/>
  <c r="U35" i="2" s="1"/>
  <c r="V17" i="1"/>
  <c r="V21"/>
  <c r="V8"/>
  <c r="V18"/>
  <c r="U29" i="2" s="1"/>
  <c r="V13" i="1"/>
  <c r="U36"/>
  <c r="T35" i="2" s="1"/>
  <c r="U15" i="1"/>
  <c r="U14"/>
  <c r="U13"/>
  <c r="U21"/>
  <c r="T33" i="2" s="1"/>
  <c r="U17" i="1"/>
  <c r="T5" i="2" s="1"/>
  <c r="U18" i="1"/>
  <c r="U8"/>
  <c r="T11"/>
  <c r="T8"/>
  <c r="T29"/>
  <c r="T19"/>
  <c r="T36"/>
  <c r="S35" i="2" s="1"/>
  <c r="T17" i="1"/>
  <c r="S5" i="2" s="1"/>
  <c r="T21" i="1"/>
  <c r="T13"/>
  <c r="S36"/>
  <c r="S17"/>
  <c r="R5" i="2" s="1"/>
  <c r="S21" i="1"/>
  <c r="S8"/>
  <c r="S18"/>
  <c r="S19"/>
  <c r="S11"/>
  <c r="S13"/>
  <c r="R18"/>
  <c r="R8"/>
  <c r="R14"/>
  <c r="R13"/>
  <c r="Q16"/>
  <c r="Q8"/>
  <c r="Q36"/>
  <c r="P35" i="2" s="1"/>
  <c r="Q13" i="1"/>
  <c r="Q18"/>
  <c r="Q17"/>
  <c r="P5" i="2" s="1"/>
  <c r="P8" i="1"/>
  <c r="P17"/>
  <c r="O5" i="2" s="1"/>
  <c r="P21" i="1"/>
  <c r="I31"/>
  <c r="I29"/>
  <c r="L12" i="2"/>
  <c r="AA12"/>
  <c r="H32" i="1"/>
  <c r="H11"/>
  <c r="H18"/>
  <c r="H17"/>
  <c r="G5" i="2" s="1"/>
  <c r="G23" i="1"/>
  <c r="G25"/>
  <c r="G36"/>
  <c r="G15"/>
  <c r="K29" i="2"/>
  <c r="L21"/>
  <c r="AA21"/>
  <c r="Z21"/>
  <c r="M21"/>
  <c r="U21"/>
  <c r="F20" i="1"/>
  <c r="F26"/>
  <c r="F18"/>
  <c r="F33"/>
  <c r="F15"/>
  <c r="F21"/>
  <c r="F11"/>
  <c r="D24"/>
  <c r="D15"/>
  <c r="D12"/>
  <c r="D26"/>
  <c r="E33"/>
  <c r="Q16" i="2"/>
  <c r="AA22"/>
  <c r="Z20"/>
  <c r="Z18"/>
  <c r="Z16"/>
  <c r="AA16"/>
  <c r="K10"/>
  <c r="E31" i="1"/>
  <c r="E20"/>
  <c r="E8"/>
  <c r="E11"/>
  <c r="E14"/>
  <c r="E13"/>
  <c r="AA25" i="2"/>
  <c r="K9"/>
  <c r="AA7"/>
  <c r="M32"/>
  <c r="K32"/>
  <c r="L30"/>
  <c r="K23"/>
  <c r="O28"/>
  <c r="L34"/>
  <c r="G33" i="1"/>
  <c r="G12"/>
  <c r="I8"/>
  <c r="I10"/>
  <c r="I33"/>
  <c r="I25"/>
  <c r="P18"/>
  <c r="O29" i="2" s="1"/>
  <c r="P11" i="1"/>
  <c r="K14"/>
  <c r="J19" i="2" s="1"/>
  <c r="K11" i="1"/>
  <c r="K21"/>
  <c r="K8"/>
  <c r="K16"/>
  <c r="K18"/>
  <c r="J34" i="2" s="1"/>
  <c r="J24" i="1"/>
  <c r="J28"/>
  <c r="J33"/>
  <c r="J36"/>
  <c r="I35" i="2" s="1"/>
  <c r="J21" i="1"/>
  <c r="J22"/>
  <c r="J14"/>
  <c r="J16"/>
  <c r="J32"/>
  <c r="I18"/>
  <c r="I21"/>
  <c r="I28"/>
  <c r="I32"/>
  <c r="I16"/>
  <c r="I36"/>
  <c r="H35" i="2" s="1"/>
  <c r="I26" i="1"/>
  <c r="I11"/>
  <c r="H24"/>
  <c r="H36"/>
  <c r="G35" i="2" s="1"/>
  <c r="H23" i="1"/>
  <c r="H14"/>
  <c r="H15"/>
  <c r="H21"/>
  <c r="G24"/>
  <c r="G34"/>
  <c r="G29"/>
  <c r="G11"/>
  <c r="G9"/>
  <c r="F35" i="2" s="1"/>
  <c r="G18" i="1"/>
  <c r="G21"/>
  <c r="F29"/>
  <c r="F36"/>
  <c r="E35" i="2" s="1"/>
  <c r="F16" i="1"/>
  <c r="D23"/>
  <c r="D9"/>
  <c r="E21"/>
  <c r="E36"/>
  <c r="D35" i="2" s="1"/>
  <c r="D6" i="1"/>
  <c r="D14"/>
  <c r="D19"/>
  <c r="D36"/>
  <c r="H28"/>
  <c r="H19"/>
  <c r="H25"/>
  <c r="H33"/>
  <c r="H16"/>
  <c r="E5" i="2"/>
  <c r="D5"/>
  <c r="F5"/>
  <c r="G31" i="1"/>
  <c r="G28"/>
  <c r="E28"/>
  <c r="E29"/>
  <c r="E32"/>
  <c r="E16"/>
  <c r="E19"/>
  <c r="E18"/>
  <c r="D11"/>
  <c r="D31"/>
  <c r="D7"/>
  <c r="D21"/>
  <c r="D32"/>
  <c r="D20"/>
  <c r="D28"/>
  <c r="D8"/>
  <c r="D29"/>
  <c r="D33"/>
  <c r="D18"/>
  <c r="Z12" i="2" l="1"/>
  <c r="U17"/>
  <c r="AH23" i="1"/>
  <c r="AI23" s="1"/>
  <c r="AH29"/>
  <c r="AI29" s="1"/>
  <c r="AH22"/>
  <c r="AI22" s="1"/>
  <c r="AH6"/>
  <c r="AI6" s="1"/>
  <c r="AH8"/>
  <c r="AI8" s="1"/>
  <c r="O33" i="2"/>
  <c r="AH7" i="1"/>
  <c r="AI7" s="1"/>
  <c r="AH32"/>
  <c r="AI32" s="1"/>
  <c r="AH33"/>
  <c r="AI33" s="1"/>
  <c r="AH14"/>
  <c r="AI14" s="1"/>
  <c r="AH11"/>
  <c r="AI11" s="1"/>
  <c r="AH20"/>
  <c r="AI20" s="1"/>
  <c r="AH18"/>
  <c r="AI18" s="1"/>
  <c r="AH28"/>
  <c r="AI28" s="1"/>
  <c r="AH31"/>
  <c r="AI31" s="1"/>
  <c r="AH9"/>
  <c r="AI9" s="1"/>
  <c r="AH24"/>
  <c r="AI24" s="1"/>
  <c r="AH15"/>
  <c r="AI15" s="1"/>
  <c r="AH25"/>
  <c r="AI25" s="1"/>
  <c r="AH19"/>
  <c r="AI19" s="1"/>
  <c r="AH21"/>
  <c r="AI21" s="1"/>
  <c r="AH36"/>
  <c r="AI36" s="1"/>
  <c r="AH12"/>
  <c r="AI12" s="1"/>
  <c r="AH17"/>
  <c r="AI17" s="1"/>
  <c r="AH16"/>
  <c r="AI16" s="1"/>
  <c r="AH26"/>
  <c r="AI26" s="1"/>
  <c r="AH13"/>
  <c r="AI13" s="1"/>
  <c r="AH34"/>
  <c r="AI34" s="1"/>
  <c r="AH10"/>
  <c r="AI10" s="1"/>
  <c r="AH27"/>
  <c r="AI27" s="1"/>
  <c r="C35" i="2"/>
  <c r="AA15"/>
  <c r="Z17"/>
  <c r="AA31"/>
  <c r="Z9"/>
  <c r="Z10"/>
  <c r="AA10"/>
  <c r="M33"/>
  <c r="M35"/>
  <c r="R35"/>
  <c r="W33"/>
  <c r="X35"/>
  <c r="K30"/>
  <c r="K35"/>
  <c r="U18"/>
  <c r="W14"/>
  <c r="AA24"/>
  <c r="M17"/>
  <c r="L26"/>
  <c r="L33"/>
  <c r="V33"/>
  <c r="X33"/>
  <c r="W29"/>
  <c r="AA11"/>
  <c r="M30"/>
  <c r="R31"/>
  <c r="S31"/>
  <c r="AF35"/>
  <c r="U31"/>
  <c r="M31"/>
  <c r="Q31"/>
  <c r="Q34"/>
  <c r="V30"/>
  <c r="P30"/>
  <c r="W27"/>
  <c r="U30"/>
  <c r="P32"/>
  <c r="T31"/>
  <c r="W31"/>
  <c r="M19"/>
  <c r="M29"/>
  <c r="R29"/>
  <c r="P33"/>
  <c r="K22"/>
  <c r="K8"/>
  <c r="K21"/>
  <c r="U28"/>
  <c r="S32"/>
  <c r="O32"/>
  <c r="W19"/>
  <c r="K25"/>
  <c r="K18"/>
  <c r="K26"/>
  <c r="W17"/>
  <c r="Y31"/>
  <c r="Q19"/>
  <c r="X31"/>
  <c r="V31"/>
  <c r="S21"/>
  <c r="E30"/>
  <c r="R22"/>
  <c r="L17"/>
  <c r="S33"/>
  <c r="R30"/>
  <c r="S30"/>
  <c r="X30"/>
  <c r="Q33"/>
  <c r="W28"/>
  <c r="Q18"/>
  <c r="L28"/>
  <c r="K28"/>
  <c r="M27"/>
  <c r="M28"/>
  <c r="W26"/>
  <c r="O15"/>
  <c r="V11"/>
  <c r="M26"/>
  <c r="Y24"/>
  <c r="L18"/>
  <c r="J25"/>
  <c r="Q32"/>
  <c r="S28"/>
  <c r="U6"/>
  <c r="Y6"/>
  <c r="O24"/>
  <c r="W22"/>
  <c r="E6"/>
  <c r="W21"/>
  <c r="Q24"/>
  <c r="M12"/>
  <c r="Q11"/>
  <c r="L23"/>
  <c r="U16"/>
  <c r="L25"/>
  <c r="L11"/>
  <c r="U25"/>
  <c r="M16"/>
  <c r="M25"/>
  <c r="E25"/>
  <c r="K24"/>
  <c r="L24"/>
  <c r="O25"/>
  <c r="R32"/>
  <c r="W18"/>
  <c r="W9"/>
  <c r="M24"/>
  <c r="I8"/>
  <c r="O23"/>
  <c r="P22"/>
  <c r="W32"/>
  <c r="W25"/>
  <c r="W10"/>
  <c r="U23"/>
  <c r="R23"/>
  <c r="T23"/>
  <c r="V23"/>
  <c r="X23"/>
  <c r="L13"/>
  <c r="V6"/>
  <c r="V12"/>
  <c r="M22"/>
  <c r="I9"/>
  <c r="M6"/>
  <c r="I13"/>
  <c r="X19"/>
  <c r="L8"/>
  <c r="L14"/>
  <c r="Q13"/>
  <c r="P11"/>
  <c r="I11"/>
  <c r="P12"/>
  <c r="W12"/>
  <c r="H22"/>
  <c r="Q21"/>
  <c r="W11"/>
  <c r="P21"/>
  <c r="R21"/>
  <c r="X6"/>
  <c r="O21"/>
  <c r="E23"/>
  <c r="R27"/>
  <c r="Y23"/>
  <c r="M10"/>
  <c r="M23"/>
  <c r="X29"/>
  <c r="P6"/>
  <c r="S6"/>
  <c r="T6"/>
  <c r="Q5"/>
  <c r="V5"/>
  <c r="I12"/>
  <c r="K6"/>
  <c r="K5"/>
  <c r="I29"/>
  <c r="I28"/>
  <c r="E7"/>
  <c r="R6"/>
  <c r="U5"/>
  <c r="Y8"/>
  <c r="Y5"/>
  <c r="X5"/>
  <c r="H5"/>
  <c r="W5"/>
  <c r="W7"/>
  <c r="R33"/>
  <c r="P16"/>
  <c r="Y10"/>
  <c r="L6"/>
  <c r="G30"/>
  <c r="I19"/>
  <c r="X21"/>
  <c r="Y14"/>
  <c r="J21"/>
  <c r="L7"/>
  <c r="L5"/>
  <c r="I14"/>
  <c r="I7"/>
  <c r="X20"/>
  <c r="I10"/>
  <c r="R16"/>
  <c r="T16"/>
  <c r="O30"/>
  <c r="I16"/>
  <c r="L16"/>
  <c r="I15"/>
  <c r="I17"/>
  <c r="K15"/>
  <c r="H19"/>
  <c r="D33"/>
  <c r="H10"/>
  <c r="K20"/>
  <c r="W13"/>
  <c r="L19"/>
  <c r="W15"/>
  <c r="E33"/>
  <c r="R19"/>
  <c r="U20"/>
  <c r="G33"/>
  <c r="F29"/>
  <c r="V25"/>
  <c r="V29"/>
  <c r="I33"/>
  <c r="J16"/>
  <c r="O16"/>
  <c r="V20"/>
  <c r="I22"/>
  <c r="K19"/>
  <c r="V16"/>
  <c r="W6"/>
  <c r="Y20"/>
  <c r="Q29"/>
  <c r="Q30"/>
  <c r="T28"/>
  <c r="T30"/>
  <c r="X14"/>
  <c r="P19"/>
  <c r="R20"/>
  <c r="S29"/>
  <c r="K13"/>
  <c r="V19"/>
  <c r="E8"/>
  <c r="E17"/>
  <c r="O19"/>
  <c r="Y22"/>
  <c r="P17"/>
  <c r="U19"/>
  <c r="S20"/>
  <c r="Q15"/>
  <c r="T19"/>
  <c r="D20"/>
  <c r="W16"/>
  <c r="I31"/>
  <c r="Y18"/>
  <c r="K27"/>
  <c r="V28"/>
  <c r="M18"/>
  <c r="Y12"/>
  <c r="Y13"/>
  <c r="I32"/>
  <c r="V27"/>
  <c r="P14"/>
  <c r="R25"/>
  <c r="J28"/>
  <c r="J32"/>
  <c r="L31"/>
  <c r="L32"/>
  <c r="Y32"/>
  <c r="V14"/>
  <c r="M14"/>
  <c r="S27"/>
  <c r="W8"/>
  <c r="V7"/>
  <c r="V8"/>
  <c r="I34"/>
  <c r="S19"/>
  <c r="S23"/>
  <c r="P29"/>
  <c r="P31"/>
  <c r="M13"/>
  <c r="E31"/>
  <c r="J15"/>
  <c r="U34"/>
  <c r="U27"/>
  <c r="P23"/>
  <c r="P25"/>
  <c r="R12"/>
  <c r="K16"/>
  <c r="O27"/>
  <c r="X34"/>
  <c r="X27"/>
  <c r="L27"/>
  <c r="F27"/>
  <c r="L9"/>
  <c r="Q17"/>
  <c r="T15"/>
  <c r="R24"/>
  <c r="R28"/>
  <c r="Q7"/>
  <c r="Q22"/>
  <c r="Q20"/>
  <c r="Q6"/>
  <c r="Q12"/>
  <c r="I26"/>
  <c r="Y9"/>
  <c r="X12"/>
  <c r="V18"/>
  <c r="O26"/>
  <c r="E9"/>
  <c r="F9"/>
  <c r="G22"/>
  <c r="T18"/>
  <c r="U12"/>
  <c r="K33"/>
  <c r="K34"/>
  <c r="T7"/>
  <c r="O22"/>
  <c r="M9"/>
  <c r="V9"/>
  <c r="M8"/>
  <c r="M15"/>
  <c r="L20"/>
  <c r="L15"/>
  <c r="S15"/>
  <c r="U15"/>
  <c r="G25"/>
  <c r="V15"/>
  <c r="P15"/>
  <c r="M20"/>
  <c r="M7"/>
  <c r="R8"/>
  <c r="P20"/>
  <c r="T24"/>
  <c r="T20"/>
  <c r="AA32"/>
  <c r="AA20"/>
  <c r="E20"/>
  <c r="L29"/>
  <c r="L10"/>
  <c r="D21"/>
  <c r="E13"/>
  <c r="Y29"/>
  <c r="D29"/>
  <c r="P18"/>
  <c r="E29"/>
  <c r="R18"/>
  <c r="S18"/>
  <c r="Q26"/>
  <c r="Q28"/>
  <c r="K12"/>
  <c r="K7"/>
  <c r="J17"/>
  <c r="X7"/>
  <c r="R17"/>
  <c r="R9"/>
  <c r="S9"/>
  <c r="V17"/>
  <c r="O17"/>
  <c r="AA33"/>
  <c r="AA17"/>
  <c r="S7"/>
  <c r="U7"/>
  <c r="X17"/>
  <c r="T17"/>
  <c r="P7"/>
  <c r="T26"/>
  <c r="X18"/>
  <c r="G14"/>
  <c r="S10"/>
  <c r="F26"/>
  <c r="Y21"/>
  <c r="J14"/>
  <c r="O18"/>
  <c r="Y17"/>
  <c r="E15"/>
  <c r="I25"/>
  <c r="P10"/>
  <c r="Z8"/>
  <c r="AA8"/>
  <c r="U24"/>
  <c r="U26"/>
  <c r="X9"/>
  <c r="R26"/>
  <c r="S12"/>
  <c r="S17"/>
  <c r="H28"/>
  <c r="I27"/>
  <c r="S22"/>
  <c r="S26"/>
  <c r="V24"/>
  <c r="V26"/>
  <c r="P27"/>
  <c r="P28"/>
  <c r="X32"/>
  <c r="X26"/>
  <c r="Z30"/>
  <c r="Z28"/>
  <c r="H26"/>
  <c r="H11"/>
  <c r="T12"/>
  <c r="S11"/>
  <c r="T34"/>
  <c r="T14"/>
  <c r="R11"/>
  <c r="T8"/>
  <c r="Y11"/>
  <c r="Z7"/>
  <c r="E12"/>
  <c r="U8"/>
  <c r="Y16"/>
  <c r="U14"/>
  <c r="X8"/>
  <c r="P13"/>
  <c r="D34"/>
  <c r="Q8"/>
  <c r="Q14"/>
  <c r="Z13"/>
  <c r="X24"/>
  <c r="E10"/>
  <c r="T13"/>
  <c r="Y19"/>
  <c r="G18"/>
  <c r="R13"/>
  <c r="Z27"/>
  <c r="Z31"/>
  <c r="Z15"/>
  <c r="AA18"/>
  <c r="AA14"/>
  <c r="X15"/>
  <c r="R15"/>
  <c r="G27"/>
  <c r="I20"/>
  <c r="F28"/>
  <c r="E27"/>
  <c r="AA13"/>
  <c r="AA9"/>
  <c r="T29"/>
  <c r="T27"/>
  <c r="H13"/>
  <c r="Z26"/>
  <c r="Q10"/>
  <c r="Q27"/>
  <c r="G28"/>
  <c r="H29"/>
  <c r="Y27"/>
  <c r="Z14"/>
  <c r="Z24"/>
  <c r="S24"/>
  <c r="S25"/>
  <c r="X13"/>
  <c r="E26"/>
  <c r="V13"/>
  <c r="P9"/>
  <c r="P26"/>
  <c r="Q9"/>
  <c r="U33"/>
  <c r="U13"/>
  <c r="Y33"/>
  <c r="Y15"/>
  <c r="Y30"/>
  <c r="Y26"/>
  <c r="O9"/>
  <c r="S13"/>
  <c r="T9"/>
  <c r="J24"/>
  <c r="J26"/>
  <c r="X28"/>
  <c r="X25"/>
  <c r="F31"/>
  <c r="F32"/>
  <c r="U9"/>
  <c r="Y25"/>
  <c r="Y7"/>
  <c r="Y28"/>
  <c r="Y34"/>
  <c r="R10"/>
  <c r="X11"/>
  <c r="X10"/>
  <c r="X16"/>
  <c r="X22"/>
  <c r="U32"/>
  <c r="U22"/>
  <c r="S14"/>
  <c r="T32"/>
  <c r="T22"/>
  <c r="V32"/>
  <c r="V22"/>
  <c r="F11"/>
  <c r="O10"/>
  <c r="P8"/>
  <c r="V10"/>
  <c r="V21"/>
  <c r="U10"/>
  <c r="U11"/>
  <c r="D25"/>
  <c r="P24"/>
  <c r="T21"/>
  <c r="T11"/>
  <c r="T25"/>
  <c r="T10"/>
  <c r="Q25"/>
  <c r="H14"/>
  <c r="S16"/>
  <c r="S8"/>
  <c r="O14"/>
  <c r="R14"/>
  <c r="R7"/>
  <c r="E16"/>
  <c r="O11"/>
  <c r="H8"/>
  <c r="H12"/>
  <c r="G19"/>
  <c r="G12"/>
  <c r="G15"/>
  <c r="H21"/>
  <c r="E14"/>
  <c r="J8"/>
  <c r="O8"/>
  <c r="E11"/>
  <c r="G24"/>
  <c r="G21"/>
  <c r="J10"/>
  <c r="E32"/>
  <c r="E21"/>
  <c r="E18"/>
  <c r="G13"/>
  <c r="H18"/>
  <c r="E28"/>
  <c r="E24"/>
  <c r="J11"/>
  <c r="J23"/>
  <c r="H7"/>
  <c r="H16"/>
  <c r="E22"/>
  <c r="O20"/>
  <c r="J22"/>
  <c r="I21"/>
  <c r="J20"/>
  <c r="F24"/>
  <c r="H17"/>
  <c r="O13"/>
  <c r="H32"/>
  <c r="H23"/>
  <c r="C20"/>
  <c r="I6"/>
  <c r="E19"/>
  <c r="H25"/>
  <c r="D19"/>
  <c r="F14"/>
  <c r="D8"/>
  <c r="F30"/>
  <c r="G20"/>
  <c r="G7"/>
  <c r="AF20"/>
  <c r="F22"/>
  <c r="F23"/>
  <c r="F20"/>
  <c r="I18"/>
  <c r="G26"/>
  <c r="C34"/>
  <c r="D30"/>
  <c r="H20"/>
  <c r="O7"/>
  <c r="O34"/>
  <c r="G29"/>
  <c r="I30"/>
  <c r="J12"/>
  <c r="J31"/>
  <c r="H34"/>
  <c r="J7"/>
  <c r="J33"/>
  <c r="D32"/>
  <c r="D24"/>
  <c r="I24"/>
  <c r="F25"/>
  <c r="F8"/>
  <c r="F33"/>
  <c r="J9"/>
  <c r="J30"/>
  <c r="J18"/>
  <c r="J29"/>
  <c r="H15"/>
  <c r="H27"/>
  <c r="F18"/>
  <c r="AF34"/>
  <c r="F6"/>
  <c r="F34"/>
  <c r="G23"/>
  <c r="H9"/>
  <c r="H30"/>
  <c r="I23"/>
  <c r="J13"/>
  <c r="J27"/>
  <c r="O12"/>
  <c r="O31"/>
  <c r="F21"/>
  <c r="F7"/>
  <c r="F12"/>
  <c r="H33"/>
  <c r="H6"/>
  <c r="O6"/>
  <c r="J6"/>
  <c r="H31"/>
  <c r="H24"/>
  <c r="G31"/>
  <c r="F19"/>
  <c r="D18"/>
  <c r="G16"/>
  <c r="G17"/>
  <c r="D17"/>
  <c r="C29"/>
  <c r="D16"/>
  <c r="AF29"/>
  <c r="C30"/>
  <c r="D6"/>
  <c r="D14"/>
  <c r="AF32"/>
  <c r="F16"/>
  <c r="AF33"/>
  <c r="C31"/>
  <c r="G10"/>
  <c r="F10"/>
  <c r="AF31"/>
  <c r="D28"/>
  <c r="D31"/>
  <c r="AF30"/>
  <c r="D9"/>
  <c r="D12"/>
  <c r="C28"/>
  <c r="F17"/>
  <c r="F13"/>
  <c r="G11"/>
  <c r="G9"/>
  <c r="D13"/>
  <c r="G8"/>
  <c r="G34"/>
  <c r="G32"/>
  <c r="G6"/>
  <c r="AF28"/>
  <c r="AF9"/>
  <c r="C19"/>
  <c r="C16"/>
  <c r="AF16"/>
  <c r="F15"/>
  <c r="C5"/>
  <c r="C33"/>
  <c r="C25"/>
  <c r="AF25"/>
  <c r="D27"/>
  <c r="D26"/>
  <c r="AF14"/>
  <c r="C26"/>
  <c r="D7"/>
  <c r="D10"/>
  <c r="C14"/>
  <c r="AF17"/>
  <c r="C17"/>
  <c r="AF24"/>
  <c r="AF11"/>
  <c r="AF26"/>
  <c r="C8"/>
  <c r="D22"/>
  <c r="D15"/>
  <c r="AF19"/>
  <c r="D23"/>
  <c r="D11"/>
  <c r="AF23"/>
  <c r="AF8"/>
  <c r="AF13"/>
  <c r="AF7"/>
  <c r="C7"/>
  <c r="C13"/>
  <c r="AF22"/>
  <c r="C24"/>
  <c r="C22"/>
  <c r="C27"/>
  <c r="C9"/>
  <c r="C23"/>
  <c r="AF27"/>
  <c r="C32"/>
  <c r="AF6"/>
  <c r="C11"/>
  <c r="C10"/>
  <c r="AF10"/>
  <c r="C21"/>
  <c r="AF15"/>
  <c r="C15"/>
  <c r="AF12"/>
  <c r="C12"/>
  <c r="AF21"/>
  <c r="C18"/>
  <c r="AF18"/>
  <c r="C6"/>
  <c r="AB35" l="1"/>
  <c r="AM20"/>
  <c r="AQ34"/>
  <c r="BC35"/>
  <c r="AY35"/>
  <c r="AU35"/>
  <c r="AQ35"/>
  <c r="AM35"/>
  <c r="AI35"/>
  <c r="BE35"/>
  <c r="BA35"/>
  <c r="AW35"/>
  <c r="AS35"/>
  <c r="AO35"/>
  <c r="AK35"/>
  <c r="AG35"/>
  <c r="BB35"/>
  <c r="AX35"/>
  <c r="AT35"/>
  <c r="AP35"/>
  <c r="AL35"/>
  <c r="AH35"/>
  <c r="BD35"/>
  <c r="AZ35"/>
  <c r="AV35"/>
  <c r="AR35"/>
  <c r="AN35"/>
  <c r="AJ35"/>
  <c r="AL20"/>
  <c r="AB25"/>
  <c r="AI20"/>
  <c r="AO20"/>
  <c r="AB24"/>
  <c r="AS34"/>
  <c r="AQ20"/>
  <c r="AP20"/>
  <c r="AV20"/>
  <c r="AK20"/>
  <c r="AU20"/>
  <c r="AT20"/>
  <c r="AN20"/>
  <c r="AG20"/>
  <c r="AR20"/>
  <c r="AS20"/>
  <c r="AB21"/>
  <c r="AH20"/>
  <c r="AJ20"/>
  <c r="AW20"/>
  <c r="AB29"/>
  <c r="AB20"/>
  <c r="AB30"/>
  <c r="AZ20"/>
  <c r="BC20"/>
  <c r="AY20"/>
  <c r="BE20"/>
  <c r="AR34"/>
  <c r="BB20"/>
  <c r="AX20"/>
  <c r="BA20"/>
  <c r="BD20"/>
  <c r="AB33"/>
  <c r="AB34"/>
  <c r="BD6"/>
  <c r="AZ6"/>
  <c r="BC6"/>
  <c r="AY6"/>
  <c r="BE6"/>
  <c r="BA6"/>
  <c r="AG6"/>
  <c r="BB6"/>
  <c r="AX6"/>
  <c r="AL34"/>
  <c r="AV34"/>
  <c r="AY8"/>
  <c r="BC8"/>
  <c r="AZ8"/>
  <c r="BD8"/>
  <c r="AX8"/>
  <c r="BB8"/>
  <c r="BE8"/>
  <c r="BA8"/>
  <c r="AT11"/>
  <c r="AY11"/>
  <c r="BC11"/>
  <c r="AZ11"/>
  <c r="BD11"/>
  <c r="AX11"/>
  <c r="BB11"/>
  <c r="BA11"/>
  <c r="BE11"/>
  <c r="AT31"/>
  <c r="AY31"/>
  <c r="BC31"/>
  <c r="AZ31"/>
  <c r="BD31"/>
  <c r="AX31"/>
  <c r="BB31"/>
  <c r="BA31"/>
  <c r="BE31"/>
  <c r="AW33"/>
  <c r="AY33"/>
  <c r="BC33"/>
  <c r="AZ33"/>
  <c r="BD33"/>
  <c r="AX33"/>
  <c r="BB33"/>
  <c r="BA33"/>
  <c r="BE33"/>
  <c r="AY18"/>
  <c r="BC18"/>
  <c r="AZ18"/>
  <c r="BD18"/>
  <c r="AX18"/>
  <c r="BB18"/>
  <c r="BE18"/>
  <c r="BA18"/>
  <c r="AY13"/>
  <c r="BC13"/>
  <c r="AZ13"/>
  <c r="BD13"/>
  <c r="AX13"/>
  <c r="BB13"/>
  <c r="BA13"/>
  <c r="BE13"/>
  <c r="AT23"/>
  <c r="AY23"/>
  <c r="BC23"/>
  <c r="AZ23"/>
  <c r="BD23"/>
  <c r="AX23"/>
  <c r="BB23"/>
  <c r="BA23"/>
  <c r="BE23"/>
  <c r="AJ26"/>
  <c r="AY26"/>
  <c r="BC26"/>
  <c r="AZ26"/>
  <c r="BD26"/>
  <c r="AX26"/>
  <c r="BB26"/>
  <c r="BE26"/>
  <c r="BA26"/>
  <c r="AU34"/>
  <c r="AT34"/>
  <c r="AY15"/>
  <c r="BC15"/>
  <c r="AZ15"/>
  <c r="BD15"/>
  <c r="AX15"/>
  <c r="BB15"/>
  <c r="BA15"/>
  <c r="BE15"/>
  <c r="AP34"/>
  <c r="AN34"/>
  <c r="AI34"/>
  <c r="AW34"/>
  <c r="AS22"/>
  <c r="AY22"/>
  <c r="BC22"/>
  <c r="AZ22"/>
  <c r="BD22"/>
  <c r="AX22"/>
  <c r="BB22"/>
  <c r="BE22"/>
  <c r="BA22"/>
  <c r="AQ24"/>
  <c r="AY24"/>
  <c r="BC24"/>
  <c r="AZ24"/>
  <c r="BD24"/>
  <c r="AX24"/>
  <c r="BB24"/>
  <c r="BE24"/>
  <c r="BA24"/>
  <c r="AY25"/>
  <c r="BC25"/>
  <c r="AZ25"/>
  <c r="BD25"/>
  <c r="AX25"/>
  <c r="BB25"/>
  <c r="BA25"/>
  <c r="BE25"/>
  <c r="AP30"/>
  <c r="AY30"/>
  <c r="BC30"/>
  <c r="AZ30"/>
  <c r="BD30"/>
  <c r="AX30"/>
  <c r="BB30"/>
  <c r="BE30"/>
  <c r="BA30"/>
  <c r="AS12"/>
  <c r="AY12"/>
  <c r="BC12"/>
  <c r="AZ12"/>
  <c r="BD12"/>
  <c r="AX12"/>
  <c r="BB12"/>
  <c r="BE12"/>
  <c r="BA12"/>
  <c r="AR27"/>
  <c r="AY27"/>
  <c r="BC27"/>
  <c r="AZ27"/>
  <c r="BD27"/>
  <c r="AX27"/>
  <c r="BB27"/>
  <c r="BA27"/>
  <c r="BE27"/>
  <c r="AY17"/>
  <c r="BC17"/>
  <c r="AZ17"/>
  <c r="BD17"/>
  <c r="AX17"/>
  <c r="BB17"/>
  <c r="BA17"/>
  <c r="BE17"/>
  <c r="AU16"/>
  <c r="AY16"/>
  <c r="BC16"/>
  <c r="AZ16"/>
  <c r="BD16"/>
  <c r="AX16"/>
  <c r="BB16"/>
  <c r="BE16"/>
  <c r="BA16"/>
  <c r="AL28"/>
  <c r="AY28"/>
  <c r="BC28"/>
  <c r="AZ28"/>
  <c r="BD28"/>
  <c r="AX28"/>
  <c r="BB28"/>
  <c r="BE28"/>
  <c r="BA28"/>
  <c r="AY10"/>
  <c r="BC10"/>
  <c r="AZ10"/>
  <c r="BD10"/>
  <c r="AX10"/>
  <c r="BB10"/>
  <c r="BE10"/>
  <c r="BA10"/>
  <c r="AL21"/>
  <c r="AY21"/>
  <c r="BC21"/>
  <c r="AZ21"/>
  <c r="BD21"/>
  <c r="AX21"/>
  <c r="BB21"/>
  <c r="BA21"/>
  <c r="BE21"/>
  <c r="AH34"/>
  <c r="AJ34"/>
  <c r="AO34"/>
  <c r="AM34"/>
  <c r="AK34"/>
  <c r="AY7"/>
  <c r="BC7"/>
  <c r="AZ7"/>
  <c r="BD7"/>
  <c r="AX7"/>
  <c r="BB7"/>
  <c r="BA7"/>
  <c r="BE7"/>
  <c r="AY19"/>
  <c r="BC19"/>
  <c r="AZ19"/>
  <c r="BD19"/>
  <c r="AX19"/>
  <c r="BB19"/>
  <c r="BA19"/>
  <c r="BE19"/>
  <c r="AO14"/>
  <c r="AY14"/>
  <c r="BC14"/>
  <c r="AZ14"/>
  <c r="BD14"/>
  <c r="AX14"/>
  <c r="BB14"/>
  <c r="BE14"/>
  <c r="BA14"/>
  <c r="AR9"/>
  <c r="AY9"/>
  <c r="BC9"/>
  <c r="AZ9"/>
  <c r="BD9"/>
  <c r="AX9"/>
  <c r="BB9"/>
  <c r="BA9"/>
  <c r="BE9"/>
  <c r="AV32"/>
  <c r="AY32"/>
  <c r="BC32"/>
  <c r="AZ32"/>
  <c r="BD32"/>
  <c r="AX32"/>
  <c r="BB32"/>
  <c r="BE32"/>
  <c r="BA32"/>
  <c r="AR29"/>
  <c r="AY29"/>
  <c r="BC29"/>
  <c r="AZ29"/>
  <c r="BD29"/>
  <c r="AX29"/>
  <c r="BB29"/>
  <c r="BA29"/>
  <c r="BE29"/>
  <c r="AY34"/>
  <c r="BC34"/>
  <c r="AZ34"/>
  <c r="BD34"/>
  <c r="AX34"/>
  <c r="BB34"/>
  <c r="BE34"/>
  <c r="BA34"/>
  <c r="AB18"/>
  <c r="AG34"/>
  <c r="AU6"/>
  <c r="AI29"/>
  <c r="AT29"/>
  <c r="AO29"/>
  <c r="AG29"/>
  <c r="AT16"/>
  <c r="AW32"/>
  <c r="AB16"/>
  <c r="AJ33"/>
  <c r="AR33"/>
  <c r="AM33"/>
  <c r="AV33"/>
  <c r="AN33"/>
  <c r="AH33"/>
  <c r="AT33"/>
  <c r="AG33"/>
  <c r="AP33"/>
  <c r="AU33"/>
  <c r="AB19"/>
  <c r="AK33"/>
  <c r="AS33"/>
  <c r="AI33"/>
  <c r="AL33"/>
  <c r="AO33"/>
  <c r="AQ33"/>
  <c r="AK32"/>
  <c r="AW29"/>
  <c r="AS29"/>
  <c r="AM29"/>
  <c r="AP29"/>
  <c r="AL29"/>
  <c r="AP32"/>
  <c r="AQ32"/>
  <c r="AV29"/>
  <c r="AJ29"/>
  <c r="AN29"/>
  <c r="AK29"/>
  <c r="AU29"/>
  <c r="AQ29"/>
  <c r="AH29"/>
  <c r="AS32"/>
  <c r="AR32"/>
  <c r="AT32"/>
  <c r="AL32"/>
  <c r="AN32"/>
  <c r="AH32"/>
  <c r="AJ32"/>
  <c r="AI32"/>
  <c r="AG32"/>
  <c r="AM32"/>
  <c r="AO32"/>
  <c r="AU32"/>
  <c r="AB14"/>
  <c r="AB28"/>
  <c r="AB31"/>
  <c r="AU30"/>
  <c r="AI31"/>
  <c r="AL7"/>
  <c r="AB12"/>
  <c r="AN30"/>
  <c r="AJ30"/>
  <c r="AR30"/>
  <c r="AI30"/>
  <c r="AN31"/>
  <c r="AU31"/>
  <c r="AT30"/>
  <c r="AL30"/>
  <c r="AO30"/>
  <c r="AM31"/>
  <c r="AG31"/>
  <c r="AV31"/>
  <c r="AQ31"/>
  <c r="AW31"/>
  <c r="AS31"/>
  <c r="AH30"/>
  <c r="AM30"/>
  <c r="AQ30"/>
  <c r="AS30"/>
  <c r="AJ31"/>
  <c r="AK30"/>
  <c r="AO31"/>
  <c r="AK31"/>
  <c r="AG30"/>
  <c r="AP31"/>
  <c r="AB17"/>
  <c r="AV30"/>
  <c r="AW30"/>
  <c r="AL31"/>
  <c r="AH31"/>
  <c r="AR31"/>
  <c r="AU14"/>
  <c r="AH14"/>
  <c r="AB13"/>
  <c r="AU9"/>
  <c r="AB9"/>
  <c r="AS9"/>
  <c r="AJ14"/>
  <c r="AB8"/>
  <c r="AL14"/>
  <c r="AQ14"/>
  <c r="AB32"/>
  <c r="AH28"/>
  <c r="AP26"/>
  <c r="AM26"/>
  <c r="AB6"/>
  <c r="AT26"/>
  <c r="AH26"/>
  <c r="AO26"/>
  <c r="AI26"/>
  <c r="AK26"/>
  <c r="AU26"/>
  <c r="AN26"/>
  <c r="AJ16"/>
  <c r="AR28"/>
  <c r="AV16"/>
  <c r="AP28"/>
  <c r="AH16"/>
  <c r="AI9"/>
  <c r="AP14"/>
  <c r="AI14"/>
  <c r="AM9"/>
  <c r="AI8"/>
  <c r="AN9"/>
  <c r="AV9"/>
  <c r="AS14"/>
  <c r="AK14"/>
  <c r="AB7"/>
  <c r="AH9"/>
  <c r="AT9"/>
  <c r="AO9"/>
  <c r="AN14"/>
  <c r="AR14"/>
  <c r="AG14"/>
  <c r="AJ9"/>
  <c r="AP9"/>
  <c r="AL9"/>
  <c r="AM14"/>
  <c r="AW14"/>
  <c r="AV14"/>
  <c r="AT14"/>
  <c r="AB15"/>
  <c r="AG24"/>
  <c r="AG28"/>
  <c r="AJ28"/>
  <c r="AM28"/>
  <c r="AL16"/>
  <c r="AI16"/>
  <c r="AR16"/>
  <c r="AW9"/>
  <c r="AK9"/>
  <c r="AQ9"/>
  <c r="AT28"/>
  <c r="AI28"/>
  <c r="AW28"/>
  <c r="AK28"/>
  <c r="AW16"/>
  <c r="AG16"/>
  <c r="AS16"/>
  <c r="AK16"/>
  <c r="AO28"/>
  <c r="AV28"/>
  <c r="AP16"/>
  <c r="AN28"/>
  <c r="AU28"/>
  <c r="AS28"/>
  <c r="AQ28"/>
  <c r="AO16"/>
  <c r="AM16"/>
  <c r="AQ16"/>
  <c r="AN16"/>
  <c r="AG9"/>
  <c r="AB11"/>
  <c r="AB10"/>
  <c r="AB23"/>
  <c r="AB27"/>
  <c r="AB26"/>
  <c r="AJ25"/>
  <c r="AP25"/>
  <c r="AG25"/>
  <c r="AN25"/>
  <c r="AQ25"/>
  <c r="AM25"/>
  <c r="AV25"/>
  <c r="AI25"/>
  <c r="AK25"/>
  <c r="AU25"/>
  <c r="AT25"/>
  <c r="AW25"/>
  <c r="AR25"/>
  <c r="AL25"/>
  <c r="AH25"/>
  <c r="AO25"/>
  <c r="AS25"/>
  <c r="AS8"/>
  <c r="AI11"/>
  <c r="AR26"/>
  <c r="AW26"/>
  <c r="AQ26"/>
  <c r="AL26"/>
  <c r="AQ7"/>
  <c r="AV26"/>
  <c r="AS26"/>
  <c r="AG26"/>
  <c r="AK11"/>
  <c r="AP8"/>
  <c r="AH22"/>
  <c r="AT22"/>
  <c r="AV7"/>
  <c r="AH11"/>
  <c r="AU7"/>
  <c r="AN8"/>
  <c r="AR8"/>
  <c r="AW7"/>
  <c r="AO7"/>
  <c r="AP22"/>
  <c r="AW22"/>
  <c r="AH24"/>
  <c r="AP11"/>
  <c r="AL11"/>
  <c r="AO11"/>
  <c r="AP24"/>
  <c r="AT24"/>
  <c r="AH23"/>
  <c r="AG23"/>
  <c r="AS24"/>
  <c r="AW24"/>
  <c r="AJ23"/>
  <c r="AL23"/>
  <c r="AS23"/>
  <c r="AU11"/>
  <c r="AR11"/>
  <c r="AN11"/>
  <c r="AV24"/>
  <c r="AU8"/>
  <c r="AV6"/>
  <c r="AO8"/>
  <c r="AN23"/>
  <c r="AR24"/>
  <c r="AL24"/>
  <c r="AI24"/>
  <c r="AU24"/>
  <c r="AK24"/>
  <c r="AO24"/>
  <c r="AT6"/>
  <c r="AN24"/>
  <c r="AM24"/>
  <c r="AJ24"/>
  <c r="AM8"/>
  <c r="AQ23"/>
  <c r="AU22"/>
  <c r="AB22"/>
  <c r="AJ8"/>
  <c r="AG8"/>
  <c r="AK8"/>
  <c r="AT8"/>
  <c r="AQ11"/>
  <c r="AM23"/>
  <c r="AS11"/>
  <c r="AM11"/>
  <c r="AV11"/>
  <c r="AV23"/>
  <c r="AQ8"/>
  <c r="AO23"/>
  <c r="AU23"/>
  <c r="AW8"/>
  <c r="AL8"/>
  <c r="AV8"/>
  <c r="AH8"/>
  <c r="AJ11"/>
  <c r="AR23"/>
  <c r="AI23"/>
  <c r="AW23"/>
  <c r="AK23"/>
  <c r="AW11"/>
  <c r="AP23"/>
  <c r="AR22"/>
  <c r="AV17"/>
  <c r="AQ17"/>
  <c r="AN17"/>
  <c r="AS17"/>
  <c r="AT17"/>
  <c r="AM17"/>
  <c r="AL17"/>
  <c r="AP17"/>
  <c r="AU17"/>
  <c r="AJ17"/>
  <c r="AH17"/>
  <c r="AK17"/>
  <c r="AO17"/>
  <c r="AI17"/>
  <c r="AG17"/>
  <c r="AR17"/>
  <c r="AW17"/>
  <c r="AT19"/>
  <c r="AQ19"/>
  <c r="AR19"/>
  <c r="AU19"/>
  <c r="AW19"/>
  <c r="AK19"/>
  <c r="AJ19"/>
  <c r="AN19"/>
  <c r="AL19"/>
  <c r="AS19"/>
  <c r="AH19"/>
  <c r="AG19"/>
  <c r="AI19"/>
  <c r="AM19"/>
  <c r="AV19"/>
  <c r="AP19"/>
  <c r="AO19"/>
  <c r="AO22"/>
  <c r="AN22"/>
  <c r="AS7"/>
  <c r="AN7"/>
  <c r="AT7"/>
  <c r="AR7"/>
  <c r="AJ7"/>
  <c r="AO27"/>
  <c r="AN13"/>
  <c r="AJ13"/>
  <c r="AI13"/>
  <c r="AH13"/>
  <c r="AV13"/>
  <c r="AO13"/>
  <c r="AP13"/>
  <c r="AQ13"/>
  <c r="AR13"/>
  <c r="AK13"/>
  <c r="AU13"/>
  <c r="AW13"/>
  <c r="AG13"/>
  <c r="AS13"/>
  <c r="AL13"/>
  <c r="AT13"/>
  <c r="AM13"/>
  <c r="AV27"/>
  <c r="AP7"/>
  <c r="AM7"/>
  <c r="AI7"/>
  <c r="AK7"/>
  <c r="AG11"/>
  <c r="AI22"/>
  <c r="AV22"/>
  <c r="AK22"/>
  <c r="AM22"/>
  <c r="AG22"/>
  <c r="AL22"/>
  <c r="AJ22"/>
  <c r="AQ22"/>
  <c r="AW27"/>
  <c r="AJ27"/>
  <c r="AK27"/>
  <c r="AQ27"/>
  <c r="AP27"/>
  <c r="AM27"/>
  <c r="AU27"/>
  <c r="AH27"/>
  <c r="AS27"/>
  <c r="AG27"/>
  <c r="AI27"/>
  <c r="AL27"/>
  <c r="AT27"/>
  <c r="AN27"/>
  <c r="AW6"/>
  <c r="AK10"/>
  <c r="AT10"/>
  <c r="AW10"/>
  <c r="AP10"/>
  <c r="AU10"/>
  <c r="AQ10"/>
  <c r="AR10"/>
  <c r="AH10"/>
  <c r="AL10"/>
  <c r="AS10"/>
  <c r="AG10"/>
  <c r="AJ10"/>
  <c r="AO10"/>
  <c r="AI10"/>
  <c r="AN10"/>
  <c r="AM10"/>
  <c r="AV10"/>
  <c r="AU12"/>
  <c r="AQ12"/>
  <c r="AS21"/>
  <c r="AW12"/>
  <c r="AL12"/>
  <c r="AI21"/>
  <c r="AP21"/>
  <c r="AL15"/>
  <c r="AW15"/>
  <c r="AQ15"/>
  <c r="AP15"/>
  <c r="AU15"/>
  <c r="AH15"/>
  <c r="AJ15"/>
  <c r="AN15"/>
  <c r="AI15"/>
  <c r="AR15"/>
  <c r="AM15"/>
  <c r="AO15"/>
  <c r="AT15"/>
  <c r="AV15"/>
  <c r="AS15"/>
  <c r="AK15"/>
  <c r="AG15"/>
  <c r="AV12"/>
  <c r="AR12"/>
  <c r="AK12"/>
  <c r="AP12"/>
  <c r="AM12"/>
  <c r="AJ12"/>
  <c r="AO12"/>
  <c r="AM21"/>
  <c r="AT12"/>
  <c r="AN12"/>
  <c r="AH21"/>
  <c r="AH12"/>
  <c r="AI12"/>
  <c r="AR21"/>
  <c r="AG12"/>
  <c r="AV21"/>
  <c r="AK21"/>
  <c r="AN21"/>
  <c r="AU21"/>
  <c r="AJ21"/>
  <c r="AW21"/>
  <c r="AT21"/>
  <c r="AQ21"/>
  <c r="AO21"/>
  <c r="AP6"/>
  <c r="AI6"/>
  <c r="AG21"/>
  <c r="AM6"/>
  <c r="AK6"/>
  <c r="AR6"/>
  <c r="AO6"/>
  <c r="AN6"/>
  <c r="AQ6"/>
  <c r="AS6"/>
  <c r="AL6"/>
  <c r="AW18"/>
  <c r="AV18"/>
  <c r="AU18"/>
  <c r="AT18"/>
  <c r="AR18"/>
  <c r="AP18"/>
  <c r="AJ18"/>
  <c r="AS18"/>
  <c r="AQ18"/>
  <c r="AI18"/>
  <c r="AO18"/>
  <c r="AN18"/>
  <c r="AM18"/>
  <c r="AL18"/>
  <c r="AK18"/>
  <c r="AH18"/>
  <c r="AG18"/>
  <c r="AJ6"/>
  <c r="AG7"/>
  <c r="AH7"/>
  <c r="AH6"/>
  <c r="BF35" l="1"/>
  <c r="BF6"/>
  <c r="BF20"/>
  <c r="BF34"/>
  <c r="BF29"/>
  <c r="BF33"/>
  <c r="BF32"/>
  <c r="BF30"/>
  <c r="BF31"/>
  <c r="BF16"/>
  <c r="BF28"/>
  <c r="BF14"/>
  <c r="BF9"/>
  <c r="BF23"/>
  <c r="BF25"/>
  <c r="BF26"/>
  <c r="BF24"/>
  <c r="BF11"/>
  <c r="BF8"/>
  <c r="BF19"/>
  <c r="BF17"/>
  <c r="BF22"/>
  <c r="BF13"/>
  <c r="BF27"/>
  <c r="BF10"/>
  <c r="BF12"/>
  <c r="BF15"/>
  <c r="BF21"/>
  <c r="BF18"/>
  <c r="BF7"/>
  <c r="AG35" i="1" l="1"/>
  <c r="AG12"/>
  <c r="AG31"/>
  <c r="AG27"/>
  <c r="AG6"/>
  <c r="AG18"/>
  <c r="AG17"/>
  <c r="AG7"/>
  <c r="AG13"/>
  <c r="AG20"/>
  <c r="AG29"/>
  <c r="AG22"/>
  <c r="AG15"/>
  <c r="AG21"/>
  <c r="AG10"/>
  <c r="AG14"/>
  <c r="AG28"/>
  <c r="AG8"/>
  <c r="AG25"/>
  <c r="AG19"/>
  <c r="AG16"/>
  <c r="AG33"/>
  <c r="AG36"/>
  <c r="AG24"/>
  <c r="AG34"/>
  <c r="AG11"/>
  <c r="AG32"/>
  <c r="AG26"/>
  <c r="AG9"/>
  <c r="AG23"/>
</calcChain>
</file>

<file path=xl/sharedStrings.xml><?xml version="1.0" encoding="utf-8"?>
<sst xmlns="http://schemas.openxmlformats.org/spreadsheetml/2006/main" count="829" uniqueCount="157">
  <si>
    <t>Best 15</t>
  </si>
  <si>
    <t>Celkem</t>
  </si>
  <si>
    <t>Úspěšnost</t>
  </si>
  <si>
    <t>1.</t>
  </si>
  <si>
    <t>Chmelík Ladislav</t>
  </si>
  <si>
    <t>2.</t>
  </si>
  <si>
    <t>Zoufalý Jiří</t>
  </si>
  <si>
    <t>3.</t>
  </si>
  <si>
    <t>Rastočný Josef st.</t>
  </si>
  <si>
    <t>4.</t>
  </si>
  <si>
    <t>Novotný Petr</t>
  </si>
  <si>
    <t>5.</t>
  </si>
  <si>
    <t>6.</t>
  </si>
  <si>
    <t>7.</t>
  </si>
  <si>
    <t>Jech Miloš</t>
  </si>
  <si>
    <t>8.</t>
  </si>
  <si>
    <t>Karafiát Václav</t>
  </si>
  <si>
    <t>9.</t>
  </si>
  <si>
    <t>Krejbich Lukáš</t>
  </si>
  <si>
    <t>10.</t>
  </si>
  <si>
    <t>11.</t>
  </si>
  <si>
    <t>12.</t>
  </si>
  <si>
    <t>13.</t>
  </si>
  <si>
    <t>14.</t>
  </si>
  <si>
    <t>15.</t>
  </si>
  <si>
    <t>Holub Antonín</t>
  </si>
  <si>
    <t>16.</t>
  </si>
  <si>
    <t>17.</t>
  </si>
  <si>
    <t>18.</t>
  </si>
  <si>
    <t>19.</t>
  </si>
  <si>
    <t>Zimmermann Ladislav</t>
  </si>
  <si>
    <t>20.</t>
  </si>
  <si>
    <t>21.</t>
  </si>
  <si>
    <t>22.</t>
  </si>
  <si>
    <t>23.</t>
  </si>
  <si>
    <t>24.</t>
  </si>
  <si>
    <t>Hanzlík Jiří</t>
  </si>
  <si>
    <t>25.</t>
  </si>
  <si>
    <t>26.</t>
  </si>
  <si>
    <t>27.</t>
  </si>
  <si>
    <t>28.</t>
  </si>
  <si>
    <t>29.</t>
  </si>
  <si>
    <t>1.páteční turnaj</t>
  </si>
  <si>
    <t>2.páteční turnaj</t>
  </si>
  <si>
    <t>3.páteční turnaj</t>
  </si>
  <si>
    <t>4.páteční turnaj</t>
  </si>
  <si>
    <t>5.páteční turnaj</t>
  </si>
  <si>
    <t>6.páteční turnaj</t>
  </si>
  <si>
    <t>7.páteční turnaj</t>
  </si>
  <si>
    <t>8.páteční turnaj</t>
  </si>
  <si>
    <t>9.páteční turnaj</t>
  </si>
  <si>
    <t>10.páteční turnaj</t>
  </si>
  <si>
    <t>11.páteční turnaj</t>
  </si>
  <si>
    <t>12.páteční turnaj</t>
  </si>
  <si>
    <t>13.páteční turnaj</t>
  </si>
  <si>
    <t>14.páteční turnaj</t>
  </si>
  <si>
    <t>16.páteční turnaj</t>
  </si>
  <si>
    <t>17.páteční turnaj</t>
  </si>
  <si>
    <t>18.páteční turnaj</t>
  </si>
  <si>
    <t>19.páteční turnaj</t>
  </si>
  <si>
    <t>20.páteční turnaj</t>
  </si>
  <si>
    <t>7.10.</t>
  </si>
  <si>
    <t>14.10.</t>
  </si>
  <si>
    <t>21.10.</t>
  </si>
  <si>
    <t>4.11.</t>
  </si>
  <si>
    <t>11.11.</t>
  </si>
  <si>
    <t>18.11.</t>
  </si>
  <si>
    <t>25.11.</t>
  </si>
  <si>
    <t>21.páteční turnaj</t>
  </si>
  <si>
    <t>22.páteční turnaj</t>
  </si>
  <si>
    <t>2.12.</t>
  </si>
  <si>
    <t>9.12.</t>
  </si>
  <si>
    <t>16.12.</t>
  </si>
  <si>
    <t>6.1.</t>
  </si>
  <si>
    <t>13.1.</t>
  </si>
  <si>
    <t>20.1.</t>
  </si>
  <si>
    <t>27.1.</t>
  </si>
  <si>
    <t>3.2.</t>
  </si>
  <si>
    <t>10.2.</t>
  </si>
  <si>
    <t>17.2.</t>
  </si>
  <si>
    <t>24.2.</t>
  </si>
  <si>
    <t>3.3.</t>
  </si>
  <si>
    <t>10.3.</t>
  </si>
  <si>
    <t>17.3.</t>
  </si>
  <si>
    <t>24.3.</t>
  </si>
  <si>
    <t>31.3.</t>
  </si>
  <si>
    <t>Hnát Miroslav</t>
  </si>
  <si>
    <t>Hlubučková Zuzana</t>
  </si>
  <si>
    <t>30.</t>
  </si>
  <si>
    <t>Páteční tréninkové turnaje - sezóna 2023/2024</t>
  </si>
  <si>
    <t>12.1.</t>
  </si>
  <si>
    <t>19.1.</t>
  </si>
  <si>
    <t>26.1.</t>
  </si>
  <si>
    <t>2.2.</t>
  </si>
  <si>
    <t>9.2.</t>
  </si>
  <si>
    <t>16.2.</t>
  </si>
  <si>
    <t>23.2.</t>
  </si>
  <si>
    <t>8.3.</t>
  </si>
  <si>
    <t>15.3.</t>
  </si>
  <si>
    <t>22.3.</t>
  </si>
  <si>
    <t>29.3.</t>
  </si>
  <si>
    <t>Kubeček Michal</t>
  </si>
  <si>
    <t>Hašuĺ Martin</t>
  </si>
  <si>
    <t>20.12.</t>
  </si>
  <si>
    <t>23.páteční turnaj</t>
  </si>
  <si>
    <t>Pletková Václava</t>
  </si>
  <si>
    <t>Rakouš Pavel</t>
  </si>
  <si>
    <t>Koudelka Jiří</t>
  </si>
  <si>
    <t>15.páteční turnaj</t>
  </si>
  <si>
    <t>Skalický Petr st.</t>
  </si>
  <si>
    <t>Páteční tréninkové turnaje - sezóna 2025/2026</t>
  </si>
  <si>
    <t>Niko Viliam</t>
  </si>
  <si>
    <t>Galandak Dušan</t>
  </si>
  <si>
    <t>Kubín Ondřej</t>
  </si>
  <si>
    <t>Křikava David</t>
  </si>
  <si>
    <t>9.1.</t>
  </si>
  <si>
    <t>16.1.</t>
  </si>
  <si>
    <t>23.1.</t>
  </si>
  <si>
    <t>Paldus Jan</t>
  </si>
  <si>
    <t>Šoltys Roman</t>
  </si>
  <si>
    <t>Mráček Daniel</t>
  </si>
  <si>
    <t>6.2.</t>
  </si>
  <si>
    <t>30.1.</t>
  </si>
  <si>
    <t>13.2.</t>
  </si>
  <si>
    <t>20.2.</t>
  </si>
  <si>
    <t>6.3.</t>
  </si>
  <si>
    <t>13.3.</t>
  </si>
  <si>
    <t>20.3.</t>
  </si>
  <si>
    <t>27.3.</t>
  </si>
  <si>
    <t>Koranda Jaroslav</t>
  </si>
  <si>
    <t>Viktorín Rudolf</t>
  </si>
  <si>
    <t>Rastočný Josef ml.</t>
  </si>
  <si>
    <t>31.</t>
  </si>
  <si>
    <t>32.</t>
  </si>
  <si>
    <t>Skalický Petr ml.</t>
  </si>
  <si>
    <t>3.4.</t>
  </si>
  <si>
    <t>10.4.</t>
  </si>
  <si>
    <t>17.4.</t>
  </si>
  <si>
    <t>24.4.</t>
  </si>
  <si>
    <t>24.páteční turnaj</t>
  </si>
  <si>
    <t>25.páteční turnaj</t>
  </si>
  <si>
    <t>26.páteční turnaj</t>
  </si>
  <si>
    <t>27.páteční turnaj</t>
  </si>
  <si>
    <t>Boldy Adrian</t>
  </si>
  <si>
    <t>Plichta Tomáš</t>
  </si>
  <si>
    <t>2.10.</t>
  </si>
  <si>
    <t>9.10.</t>
  </si>
  <si>
    <t>16.10.</t>
  </si>
  <si>
    <t>23.10.</t>
  </si>
  <si>
    <t>30.10.</t>
  </si>
  <si>
    <t>6.11.</t>
  </si>
  <si>
    <t>13.11.</t>
  </si>
  <si>
    <t>20.11.</t>
  </si>
  <si>
    <t>27.11.</t>
  </si>
  <si>
    <t>4.12.</t>
  </si>
  <si>
    <t>11.12.</t>
  </si>
  <si>
    <t>18.12.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</si>
</sst>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Fill="1"/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0" fillId="0" borderId="0" xfId="0" applyFont="1" applyBorder="1"/>
    <xf numFmtId="0" fontId="5" fillId="0" borderId="10" xfId="0" applyFont="1" applyFill="1" applyBorder="1" applyAlignment="1" applyProtection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5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1" fontId="10" fillId="0" borderId="7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10" fillId="0" borderId="9" xfId="0" applyNumberFormat="1" applyFont="1" applyBorder="1" applyAlignment="1"/>
    <xf numFmtId="0" fontId="0" fillId="0" borderId="18" xfId="0" applyBorder="1"/>
    <xf numFmtId="0" fontId="0" fillId="0" borderId="6" xfId="0" applyBorder="1"/>
    <xf numFmtId="0" fontId="10" fillId="0" borderId="6" xfId="0" applyFont="1" applyBorder="1"/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7" borderId="9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1" fontId="3" fillId="7" borderId="20" xfId="0" applyNumberFormat="1" applyFont="1" applyFill="1" applyBorder="1" applyAlignment="1">
      <alignment horizontal="center"/>
    </xf>
    <xf numFmtId="1" fontId="3" fillId="7" borderId="21" xfId="0" applyNumberFormat="1" applyFont="1" applyFill="1" applyBorder="1" applyAlignment="1">
      <alignment horizontal="center"/>
    </xf>
    <xf numFmtId="1" fontId="3" fillId="0" borderId="21" xfId="0" applyNumberFormat="1" applyFont="1" applyFill="1" applyBorder="1" applyAlignment="1">
      <alignment horizontal="center"/>
    </xf>
    <xf numFmtId="1" fontId="3" fillId="0" borderId="22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3" fillId="2" borderId="24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 vertical="center"/>
    </xf>
    <xf numFmtId="0" fontId="6" fillId="0" borderId="32" xfId="0" applyFont="1" applyBorder="1"/>
    <xf numFmtId="0" fontId="1" fillId="5" borderId="33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0" fontId="0" fillId="0" borderId="0" xfId="0" applyFill="1" applyBorder="1"/>
    <xf numFmtId="0" fontId="8" fillId="0" borderId="21" xfId="0" applyFont="1" applyBorder="1" applyAlignment="1">
      <alignment horizontal="center" vertical="center"/>
    </xf>
    <xf numFmtId="16" fontId="8" fillId="0" borderId="21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6" fontId="8" fillId="7" borderId="21" xfId="0" applyNumberFormat="1" applyFont="1" applyFill="1" applyBorder="1" applyAlignment="1">
      <alignment horizontal="center" vertical="center"/>
    </xf>
    <xf numFmtId="2" fontId="11" fillId="7" borderId="21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1" fontId="3" fillId="0" borderId="44" xfId="0" applyNumberFormat="1" applyFont="1" applyFill="1" applyBorder="1" applyAlignment="1">
      <alignment horizontal="center"/>
    </xf>
    <xf numFmtId="0" fontId="5" fillId="0" borderId="45" xfId="0" applyFont="1" applyFill="1" applyBorder="1" applyAlignment="1" applyProtection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9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left" vertical="center"/>
    </xf>
    <xf numFmtId="0" fontId="6" fillId="0" borderId="49" xfId="0" applyFont="1" applyBorder="1"/>
    <xf numFmtId="0" fontId="1" fillId="0" borderId="26" xfId="0" applyFont="1" applyBorder="1" applyAlignment="1">
      <alignment horizontal="left" vertical="center"/>
    </xf>
    <xf numFmtId="0" fontId="6" fillId="0" borderId="39" xfId="0" applyFont="1" applyBorder="1"/>
    <xf numFmtId="0" fontId="1" fillId="7" borderId="50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0" borderId="0" xfId="0" applyFont="1" applyFill="1" applyBorder="1"/>
    <xf numFmtId="1" fontId="1" fillId="2" borderId="51" xfId="0" applyNumberFormat="1" applyFont="1" applyFill="1" applyBorder="1" applyAlignment="1">
      <alignment horizontal="center"/>
    </xf>
    <xf numFmtId="1" fontId="1" fillId="2" borderId="52" xfId="0" applyNumberFormat="1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7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7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1" fontId="1" fillId="2" borderId="53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1" fontId="4" fillId="0" borderId="17" xfId="0" applyNumberFormat="1" applyFont="1" applyFill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O39"/>
  <sheetViews>
    <sheetView tabSelected="1" topLeftCell="A4" zoomScale="70" zoomScaleNormal="70" workbookViewId="0">
      <selection activeCell="AO13" sqref="AO13"/>
    </sheetView>
  </sheetViews>
  <sheetFormatPr defaultColWidth="9.109375" defaultRowHeight="14.4"/>
  <cols>
    <col min="1" max="1" width="0.44140625" style="1" customWidth="1"/>
    <col min="2" max="2" width="7.88671875" style="2" customWidth="1"/>
    <col min="3" max="3" width="22.88671875" style="1" customWidth="1"/>
    <col min="4" max="13" width="5.6640625" style="2" customWidth="1"/>
    <col min="14" max="14" width="5.44140625" style="2" customWidth="1"/>
    <col min="15" max="15" width="5.6640625" style="2" hidden="1" customWidth="1"/>
    <col min="16" max="21" width="5.6640625" style="2" customWidth="1"/>
    <col min="22" max="22" width="5.6640625" style="2" hidden="1" customWidth="1"/>
    <col min="23" max="25" width="5.6640625" style="2" customWidth="1"/>
    <col min="26" max="26" width="6" style="2" customWidth="1"/>
    <col min="27" max="30" width="5.6640625" style="2" customWidth="1"/>
    <col min="31" max="31" width="5.77734375" style="2" customWidth="1"/>
    <col min="32" max="32" width="5.6640625" style="2" customWidth="1"/>
    <col min="33" max="33" width="0.6640625" style="2" hidden="1" customWidth="1"/>
    <col min="34" max="34" width="9" style="2" bestFit="1" customWidth="1"/>
    <col min="35" max="35" width="15.77734375" style="2" customWidth="1"/>
    <col min="36" max="39" width="9.109375" style="1"/>
    <col min="40" max="40" width="9" style="1" customWidth="1"/>
    <col min="41" max="16384" width="9.109375" style="1"/>
  </cols>
  <sheetData>
    <row r="2" spans="1:36" ht="31.5" customHeight="1">
      <c r="B2" s="144" t="s">
        <v>110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</row>
    <row r="3" spans="1:36" ht="15" thickBot="1">
      <c r="C3" s="14"/>
      <c r="D3" s="10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/>
      <c r="P3" s="10">
        <v>12</v>
      </c>
      <c r="Q3" s="10">
        <v>13</v>
      </c>
      <c r="R3" s="10">
        <v>14</v>
      </c>
      <c r="S3" s="10">
        <v>15</v>
      </c>
      <c r="T3" s="10">
        <v>16</v>
      </c>
      <c r="U3" s="10">
        <v>17</v>
      </c>
      <c r="V3" s="10">
        <v>18</v>
      </c>
      <c r="W3" s="10">
        <v>18</v>
      </c>
      <c r="X3" s="10">
        <v>19</v>
      </c>
      <c r="Y3" s="10">
        <v>20</v>
      </c>
      <c r="Z3" s="10">
        <v>21</v>
      </c>
      <c r="AA3" s="10">
        <v>22</v>
      </c>
      <c r="AB3" s="10">
        <v>23</v>
      </c>
      <c r="AC3" s="10">
        <v>24</v>
      </c>
      <c r="AD3" s="10">
        <v>25</v>
      </c>
      <c r="AE3" s="10">
        <v>26</v>
      </c>
      <c r="AF3" s="10">
        <v>27</v>
      </c>
      <c r="AG3" s="10"/>
      <c r="AH3" s="20"/>
      <c r="AI3" s="20"/>
    </row>
    <row r="4" spans="1:36" ht="27" customHeight="1" thickBot="1">
      <c r="B4" s="95"/>
      <c r="C4" s="55"/>
      <c r="D4" s="151" t="s">
        <v>145</v>
      </c>
      <c r="E4" s="152" t="s">
        <v>146</v>
      </c>
      <c r="F4" s="13" t="s">
        <v>147</v>
      </c>
      <c r="G4" s="13" t="s">
        <v>148</v>
      </c>
      <c r="H4" s="12" t="s">
        <v>149</v>
      </c>
      <c r="I4" s="12" t="s">
        <v>150</v>
      </c>
      <c r="J4" s="13" t="s">
        <v>151</v>
      </c>
      <c r="K4" s="82" t="s">
        <v>152</v>
      </c>
      <c r="L4" s="82" t="s">
        <v>153</v>
      </c>
      <c r="M4" s="82" t="s">
        <v>154</v>
      </c>
      <c r="N4" s="82" t="s">
        <v>155</v>
      </c>
      <c r="O4" s="82" t="s">
        <v>103</v>
      </c>
      <c r="P4" s="13" t="s">
        <v>156</v>
      </c>
      <c r="Q4" s="12" t="s">
        <v>115</v>
      </c>
      <c r="R4" s="12" t="s">
        <v>116</v>
      </c>
      <c r="S4" s="12" t="s">
        <v>117</v>
      </c>
      <c r="T4" s="12" t="s">
        <v>122</v>
      </c>
      <c r="U4" s="12" t="s">
        <v>121</v>
      </c>
      <c r="V4" s="12" t="s">
        <v>81</v>
      </c>
      <c r="W4" s="13" t="s">
        <v>123</v>
      </c>
      <c r="X4" s="12" t="s">
        <v>124</v>
      </c>
      <c r="Y4" s="12" t="s">
        <v>125</v>
      </c>
      <c r="Z4" s="12" t="s">
        <v>126</v>
      </c>
      <c r="AA4" s="13" t="s">
        <v>127</v>
      </c>
      <c r="AB4" s="12" t="s">
        <v>128</v>
      </c>
      <c r="AC4" s="13" t="s">
        <v>135</v>
      </c>
      <c r="AD4" s="12" t="s">
        <v>136</v>
      </c>
      <c r="AE4" s="12" t="s">
        <v>137</v>
      </c>
      <c r="AF4" s="49" t="s">
        <v>138</v>
      </c>
      <c r="AG4" s="54"/>
      <c r="AH4" s="56"/>
      <c r="AI4" s="57"/>
    </row>
    <row r="5" spans="1:36" ht="18.75" customHeight="1" thickBot="1">
      <c r="B5" s="95"/>
      <c r="C5" s="119"/>
      <c r="D5" s="120">
        <f>List1!B3</f>
        <v>11</v>
      </c>
      <c r="E5" s="121">
        <f>List1!E3</f>
        <v>0</v>
      </c>
      <c r="F5" s="121">
        <f>List1!H3</f>
        <v>0</v>
      </c>
      <c r="G5" s="121">
        <f>List1!K3</f>
        <v>0</v>
      </c>
      <c r="H5" s="121">
        <f>List1!N3</f>
        <v>0</v>
      </c>
      <c r="I5" s="121">
        <f>List1!Q3</f>
        <v>0</v>
      </c>
      <c r="J5" s="121">
        <f>List1!T3</f>
        <v>0</v>
      </c>
      <c r="K5" s="121">
        <f>List1!W3</f>
        <v>0</v>
      </c>
      <c r="L5" s="121">
        <f>List1!Z3</f>
        <v>0</v>
      </c>
      <c r="M5" s="121">
        <f>List1!AC3</f>
        <v>0</v>
      </c>
      <c r="N5" s="121">
        <f>List1!AF3</f>
        <v>0</v>
      </c>
      <c r="O5" s="121">
        <f>List1!AE3</f>
        <v>0</v>
      </c>
      <c r="P5" s="121">
        <f>List1!AI3</f>
        <v>8</v>
      </c>
      <c r="Q5" s="121">
        <f>List1!AO3</f>
        <v>0</v>
      </c>
      <c r="R5" s="121">
        <f>List1!AR3</f>
        <v>0</v>
      </c>
      <c r="S5" s="121">
        <f>List1!AU3</f>
        <v>0</v>
      </c>
      <c r="T5" s="121">
        <f>List1!AX3</f>
        <v>0</v>
      </c>
      <c r="U5" s="121">
        <f>List1!BA3</f>
        <v>0</v>
      </c>
      <c r="V5" s="121">
        <f>List1!AO3</f>
        <v>0</v>
      </c>
      <c r="W5" s="121">
        <f>List1!BG3</f>
        <v>0</v>
      </c>
      <c r="X5" s="121">
        <f>List1!BJ3</f>
        <v>0</v>
      </c>
      <c r="Y5" s="121">
        <f>List1!BM3</f>
        <v>0</v>
      </c>
      <c r="Z5" s="121">
        <f>List1!BP3</f>
        <v>0</v>
      </c>
      <c r="AA5" s="121">
        <f>List1!BS3</f>
        <v>0</v>
      </c>
      <c r="AB5" s="121">
        <f>List1!BV3</f>
        <v>0</v>
      </c>
      <c r="AC5" s="121">
        <f>List1!BY3</f>
        <v>0</v>
      </c>
      <c r="AD5" s="121">
        <f>List1!CB3</f>
        <v>0</v>
      </c>
      <c r="AE5" s="121">
        <f>List1!CE3</f>
        <v>0</v>
      </c>
      <c r="AF5" s="129">
        <f>List1!CH3</f>
        <v>0</v>
      </c>
      <c r="AG5" s="134" t="s">
        <v>0</v>
      </c>
      <c r="AH5" s="138" t="s">
        <v>1</v>
      </c>
      <c r="AI5" s="139" t="s">
        <v>2</v>
      </c>
    </row>
    <row r="6" spans="1:36" ht="18.75" customHeight="1">
      <c r="B6" s="116" t="s">
        <v>3</v>
      </c>
      <c r="C6" s="123" t="s">
        <v>131</v>
      </c>
      <c r="D6" s="130">
        <f>IFERROR(VLOOKUP($C6,List1!$B$4:$C$23,2,FALSE),"")</f>
        <v>11</v>
      </c>
      <c r="E6" s="122" t="str">
        <f>IFERROR(VLOOKUP($C6,List1!$E$4:$F$23,2,FALSE),"")</f>
        <v/>
      </c>
      <c r="F6" s="122" t="str">
        <f>IFERROR(VLOOKUP($C6,List1!$H$4:$I$23,2,FALSE),"")</f>
        <v/>
      </c>
      <c r="G6" s="122" t="str">
        <f>IFERROR(VLOOKUP($C6,List1!$K$4:$L$23,2,FALSE),"")</f>
        <v/>
      </c>
      <c r="H6" s="122" t="str">
        <f>IFERROR(VLOOKUP($C6,List1!$N$4:$O$23,2,FALSE),"")</f>
        <v/>
      </c>
      <c r="I6" s="122" t="str">
        <f>IFERROR(VLOOKUP($C6,List1!$Q$4:$R$23,2,FALSE),"")</f>
        <v/>
      </c>
      <c r="J6" s="122" t="str">
        <f>IFERROR(VLOOKUP($C6,List1!$T$4:$U$23,2,FALSE),"")</f>
        <v/>
      </c>
      <c r="K6" s="122" t="str">
        <f>IFERROR(VLOOKUP($C6,List1!$W$4:$X$23,2,FALSE),"")</f>
        <v/>
      </c>
      <c r="L6" s="122" t="str">
        <f>IFERROR(VLOOKUP($C6,List1!$Z$4:$AA$23,2,FALSE),"")</f>
        <v/>
      </c>
      <c r="M6" s="122" t="str">
        <f>IFERROR(VLOOKUP($C6,List1!$AC$4:$AD$23,2,FALSE),"")</f>
        <v/>
      </c>
      <c r="N6" s="122" t="str">
        <f>IFERROR(VLOOKUP($C6,List1!$AF$4:$AG$23,2,FALSE),"")</f>
        <v/>
      </c>
      <c r="O6" s="122"/>
      <c r="P6" s="122" t="str">
        <f>IFERROR(VLOOKUP($C6,List1!$AL$4:$AM$23,2,FALSE),"")</f>
        <v/>
      </c>
      <c r="Q6" s="122" t="str">
        <f>IFERROR(VLOOKUP($C6,List1!$AO$4:$AP$23,2,FALSE),"")</f>
        <v/>
      </c>
      <c r="R6" s="122" t="str">
        <f>IFERROR(VLOOKUP($C6,List1!$AR$4:$AS$23,2,FALSE),"")</f>
        <v/>
      </c>
      <c r="S6" s="122" t="str">
        <f>IFERROR(VLOOKUP($C6,List1!$AU$4:$AV$23,2,FALSE),"")</f>
        <v/>
      </c>
      <c r="T6" s="122" t="str">
        <f>IFERROR(VLOOKUP($C6,List1!$AX$4:$AY$23,2,FALSE),"")</f>
        <v/>
      </c>
      <c r="U6" s="122" t="str">
        <f>IFERROR(VLOOKUP($C6,List1!$BA$4:$BB$23,2,FALSE),"")</f>
        <v/>
      </c>
      <c r="V6" s="122" t="str">
        <f>IFERROR(VLOOKUP($C6,List1!$BD$4:$BE$23,2,FALSE),"")</f>
        <v/>
      </c>
      <c r="W6" s="122" t="str">
        <f>IFERROR(VLOOKUP($C6,List1!$BG$4:$BH$23,2,FALSE),"")</f>
        <v/>
      </c>
      <c r="X6" s="122" t="str">
        <f>IFERROR(VLOOKUP($C6,List1!$BJ$4:$BK$23,2,FALSE),"")</f>
        <v/>
      </c>
      <c r="Y6" s="122" t="str">
        <f>IFERROR(VLOOKUP($C6,List1!$BM$4:$BN$23,2,FALSE),"")</f>
        <v/>
      </c>
      <c r="Z6" s="122" t="str">
        <f>IFERROR(VLOOKUP($C6,List1!$BP$4:$BQ$23,2,FALSE),"")</f>
        <v/>
      </c>
      <c r="AA6" s="122" t="str">
        <f>IFERROR(VLOOKUP($C6,List1!$BS$4:$BT$23,2,FALSE),"")</f>
        <v/>
      </c>
      <c r="AB6" s="122" t="str">
        <f>IFERROR(VLOOKUP($C6,List1!$BV$4:$BW$23,2,FALSE),"")</f>
        <v/>
      </c>
      <c r="AC6" s="122" t="str">
        <f>IFERROR(VLOOKUP($C6,List1!$BY$4:$BZ$23,2,FALSE),"")</f>
        <v/>
      </c>
      <c r="AD6" s="122" t="str">
        <f>IFERROR(VLOOKUP($C6,List1!$CB$4:$CC$23,2,FALSE),"")</f>
        <v/>
      </c>
      <c r="AE6" s="122" t="str">
        <f>IFERROR(VLOOKUP($C6,List1!$CE$4:$CF$23,2,FALSE),"")</f>
        <v/>
      </c>
      <c r="AF6" s="131" t="str">
        <f>IFERROR(VLOOKUP($C6,List1!$CH$4:$CI$23,2,FALSE),"")</f>
        <v/>
      </c>
      <c r="AG6" s="135">
        <f>VLOOKUP(C6,'Pomocná data'!AE:BF,28,FALSE)</f>
        <v>11</v>
      </c>
      <c r="AH6" s="140">
        <f>SUM(D6:AF6)</f>
        <v>11</v>
      </c>
      <c r="AI6" s="141">
        <f>IF(AH6=0,"",SUM(D6:AF6)/(SUMIF(D6:AF6,"&gt;0",$D$5:$AF$5)))</f>
        <v>1</v>
      </c>
    </row>
    <row r="7" spans="1:36" ht="18.75" customHeight="1">
      <c r="A7" s="14"/>
      <c r="B7" s="117" t="s">
        <v>5</v>
      </c>
      <c r="C7" s="125" t="s">
        <v>102</v>
      </c>
      <c r="D7" s="93">
        <f>IFERROR(VLOOKUP($C7,List1!$B$4:$C$23,2,FALSE),"")</f>
        <v>10</v>
      </c>
      <c r="E7" s="94" t="str">
        <f>IFERROR(VLOOKUP($C7,List1!$E$4:$F$23,2,FALSE),"")</f>
        <v/>
      </c>
      <c r="F7" s="94" t="str">
        <f>IFERROR(VLOOKUP($C7,List1!$H$4:$I$23,2,FALSE),"")</f>
        <v/>
      </c>
      <c r="G7" s="94" t="str">
        <f>IFERROR(VLOOKUP($C7,List1!$K$4:$L$23,2,FALSE),"")</f>
        <v/>
      </c>
      <c r="H7" s="94" t="str">
        <f>IFERROR(VLOOKUP($C7,List1!$N$4:$O$23,2,FALSE),"")</f>
        <v/>
      </c>
      <c r="I7" s="94" t="str">
        <f>IFERROR(VLOOKUP($C7,List1!$Q$4:$R$23,2,FALSE),"")</f>
        <v/>
      </c>
      <c r="J7" s="94" t="str">
        <f>IFERROR(VLOOKUP($C7,List1!$T$4:$U$23,2,FALSE),"")</f>
        <v/>
      </c>
      <c r="K7" s="94" t="str">
        <f>IFERROR(VLOOKUP($C7,List1!$W$4:$X$23,2,FALSE),"")</f>
        <v/>
      </c>
      <c r="L7" s="94" t="str">
        <f>IFERROR(VLOOKUP($C7,List1!$Z$4:$AA$23,2,FALSE),"")</f>
        <v/>
      </c>
      <c r="M7" s="94" t="str">
        <f>IFERROR(VLOOKUP($C7,List1!$AC$4:$AD$23,2,FALSE),"")</f>
        <v/>
      </c>
      <c r="N7" s="94" t="str">
        <f>IFERROR(VLOOKUP($C7,List1!$AF$4:$AG$23,2,FALSE),"")</f>
        <v/>
      </c>
      <c r="O7" s="94"/>
      <c r="P7" s="94" t="str">
        <f>IFERROR(VLOOKUP($C7,List1!$AL$4:$AM$23,2,FALSE),"")</f>
        <v/>
      </c>
      <c r="Q7" s="94" t="str">
        <f>IFERROR(VLOOKUP($C7,List1!$AO$4:$AP$23,2,FALSE),"")</f>
        <v/>
      </c>
      <c r="R7" s="94" t="str">
        <f>IFERROR(VLOOKUP($C7,List1!$AR$4:$AS$23,2,FALSE),"")</f>
        <v/>
      </c>
      <c r="S7" s="94" t="str">
        <f>IFERROR(VLOOKUP($C7,List1!$AU$4:$AV$23,2,FALSE),"")</f>
        <v/>
      </c>
      <c r="T7" s="94" t="str">
        <f>IFERROR(VLOOKUP($C7,List1!$AX$4:$AY$23,2,FALSE),"")</f>
        <v/>
      </c>
      <c r="U7" s="94" t="str">
        <f>IFERROR(VLOOKUP($C7,List1!$BA$4:$BB$23,2,FALSE),"")</f>
        <v/>
      </c>
      <c r="V7" s="94" t="str">
        <f>IFERROR(VLOOKUP($C7,List1!$BD$4:$BE$23,2,FALSE),"")</f>
        <v/>
      </c>
      <c r="W7" s="94" t="str">
        <f>IFERROR(VLOOKUP($C7,List1!$BG$4:$BH$23,2,FALSE),"")</f>
        <v/>
      </c>
      <c r="X7" s="94" t="str">
        <f>IFERROR(VLOOKUP($C7,List1!$BJ$4:$BK$23,2,FALSE),"")</f>
        <v/>
      </c>
      <c r="Y7" s="94" t="str">
        <f>IFERROR(VLOOKUP($C7,List1!$BM$4:$BN$23,2,FALSE),"")</f>
        <v/>
      </c>
      <c r="Z7" s="94" t="str">
        <f>IFERROR(VLOOKUP($C7,List1!$BP$4:$BQ$23,2,FALSE),"")</f>
        <v/>
      </c>
      <c r="AA7" s="94" t="str">
        <f>IFERROR(VLOOKUP($C7,List1!$BS$4:$BT$23,2,FALSE),"")</f>
        <v/>
      </c>
      <c r="AB7" s="94" t="str">
        <f>IFERROR(VLOOKUP($C7,List1!$BV$4:$BW$23,2,FALSE),"")</f>
        <v/>
      </c>
      <c r="AC7" s="94" t="str">
        <f>IFERROR(VLOOKUP($C7,List1!$BY$4:$BZ$23,2,FALSE),"")</f>
        <v/>
      </c>
      <c r="AD7" s="94" t="str">
        <f>IFERROR(VLOOKUP($C7,List1!$CB$4:$CC$23,2,FALSE),"")</f>
        <v/>
      </c>
      <c r="AE7" s="94" t="str">
        <f>IFERROR(VLOOKUP($C7,List1!$CE$4:$CF$23,2,FALSE),"")</f>
        <v/>
      </c>
      <c r="AF7" s="132" t="str">
        <f>IFERROR(VLOOKUP($C7,List1!$CH$4:$CI$23,2,FALSE),"")</f>
        <v/>
      </c>
      <c r="AG7" s="136">
        <f>VLOOKUP(C7,'Pomocná data'!AE:BF,28,FALSE)</f>
        <v>10</v>
      </c>
      <c r="AH7" s="140">
        <f>SUM(D7:AF7)</f>
        <v>10</v>
      </c>
      <c r="AI7" s="141">
        <f>IF(AH7=0,"",SUM(D7:AF7)/(SUMIF(D7:AF7,"&gt;0",$D$5:$AF$5)))</f>
        <v>0.90909090909090906</v>
      </c>
    </row>
    <row r="8" spans="1:36" ht="18.75" customHeight="1">
      <c r="A8" s="14"/>
      <c r="B8" s="118" t="s">
        <v>7</v>
      </c>
      <c r="C8" s="124" t="s">
        <v>8</v>
      </c>
      <c r="D8" s="93">
        <f>IFERROR(VLOOKUP($C8,List1!$B$4:$C$23,2,FALSE),"")</f>
        <v>9</v>
      </c>
      <c r="E8" s="94" t="str">
        <f>IFERROR(VLOOKUP($C8,List1!$E$4:$F$23,2,FALSE),"")</f>
        <v/>
      </c>
      <c r="F8" s="94" t="str">
        <f>IFERROR(VLOOKUP($C8,List1!$H$4:$I$23,2,FALSE),"")</f>
        <v/>
      </c>
      <c r="G8" s="94" t="str">
        <f>IFERROR(VLOOKUP($C8,List1!$K$4:$L$23,2,FALSE),"")</f>
        <v/>
      </c>
      <c r="H8" s="94" t="str">
        <f>IFERROR(VLOOKUP($C8,List1!$N$4:$O$23,2,FALSE),"")</f>
        <v/>
      </c>
      <c r="I8" s="94" t="str">
        <f>IFERROR(VLOOKUP($C8,List1!$Q$4:$R$23,2,FALSE),"")</f>
        <v/>
      </c>
      <c r="J8" s="94" t="str">
        <f>IFERROR(VLOOKUP($C8,List1!$T$4:$U$23,2,FALSE),"")</f>
        <v/>
      </c>
      <c r="K8" s="94" t="str">
        <f>IFERROR(VLOOKUP($C8,List1!$W$4:$X$23,2,FALSE),"")</f>
        <v/>
      </c>
      <c r="L8" s="94" t="str">
        <f>IFERROR(VLOOKUP($C8,List1!$Z$4:$AA$23,2,FALSE),"")</f>
        <v/>
      </c>
      <c r="M8" s="94" t="str">
        <f>IFERROR(VLOOKUP($C8,List1!$AC$4:$AD$23,2,FALSE),"")</f>
        <v/>
      </c>
      <c r="N8" s="94" t="str">
        <f>IFERROR(VLOOKUP($C8,List1!$AF$4:$AG$23,2,FALSE),"")</f>
        <v/>
      </c>
      <c r="O8" s="94"/>
      <c r="P8" s="94" t="str">
        <f>IFERROR(VLOOKUP($C8,List1!$AL$4:$AM$23,2,FALSE),"")</f>
        <v/>
      </c>
      <c r="Q8" s="94" t="str">
        <f>IFERROR(VLOOKUP($C8,List1!$AO$4:$AP$23,2,FALSE),"")</f>
        <v/>
      </c>
      <c r="R8" s="94" t="str">
        <f>IFERROR(VLOOKUP($C8,List1!$AR$4:$AS$23,2,FALSE),"")</f>
        <v/>
      </c>
      <c r="S8" s="94" t="str">
        <f>IFERROR(VLOOKUP($C8,List1!$AU$4:$AV$23,2,FALSE),"")</f>
        <v/>
      </c>
      <c r="T8" s="94" t="str">
        <f>IFERROR(VLOOKUP($C8,List1!$AX$4:$AY$23,2,FALSE),"")</f>
        <v/>
      </c>
      <c r="U8" s="94" t="str">
        <f>IFERROR(VLOOKUP($C8,List1!$BA$4:$BB$23,2,FALSE),"")</f>
        <v/>
      </c>
      <c r="V8" s="94" t="str">
        <f>IFERROR(VLOOKUP($C8,List1!$BD$4:$BE$23,2,FALSE),"")</f>
        <v/>
      </c>
      <c r="W8" s="94" t="str">
        <f>IFERROR(VLOOKUP($C8,List1!$BG$4:$BH$23,2,FALSE),"")</f>
        <v/>
      </c>
      <c r="X8" s="94" t="str">
        <f>IFERROR(VLOOKUP($C8,List1!$BJ$4:$BK$23,2,FALSE),"")</f>
        <v/>
      </c>
      <c r="Y8" s="94" t="str">
        <f>IFERROR(VLOOKUP($C8,List1!$BM$4:$BN$23,2,FALSE),"")</f>
        <v/>
      </c>
      <c r="Z8" s="94" t="str">
        <f>IFERROR(VLOOKUP($C8,List1!$BP$4:$BQ$23,2,FALSE),"")</f>
        <v/>
      </c>
      <c r="AA8" s="94" t="str">
        <f>IFERROR(VLOOKUP($C8,List1!$BS$4:$BT$23,2,FALSE),"")</f>
        <v/>
      </c>
      <c r="AB8" s="94" t="str">
        <f>IFERROR(VLOOKUP($C8,List1!$BV$4:$BW$23,2,FALSE),"")</f>
        <v/>
      </c>
      <c r="AC8" s="94" t="str">
        <f>IFERROR(VLOOKUP($C8,List1!$BY$4:$BZ$23,2,FALSE),"")</f>
        <v/>
      </c>
      <c r="AD8" s="94" t="str">
        <f>IFERROR(VLOOKUP($C8,List1!$CB$4:$CC$23,2,FALSE),"")</f>
        <v/>
      </c>
      <c r="AE8" s="94" t="str">
        <f>IFERROR(VLOOKUP($C8,List1!$CE$4:$CF$23,2,FALSE),"")</f>
        <v/>
      </c>
      <c r="AF8" s="132" t="str">
        <f>IFERROR(VLOOKUP($C8,List1!$CH$4:$CI$23,2,FALSE),"")</f>
        <v/>
      </c>
      <c r="AG8" s="136">
        <f>VLOOKUP(C8,'Pomocná data'!AE:BF,28,FALSE)</f>
        <v>9</v>
      </c>
      <c r="AH8" s="140">
        <f>SUM(D8:AF8)</f>
        <v>9</v>
      </c>
      <c r="AI8" s="141">
        <f>IF(AH8=0,"",SUM(D8:AF8)/(SUMIF(D8:AF8,"&gt;0",$D$5:$AF$5)))</f>
        <v>0.81818181818181823</v>
      </c>
    </row>
    <row r="9" spans="1:36" ht="18.75" customHeight="1">
      <c r="A9" s="14"/>
      <c r="B9" s="93" t="s">
        <v>9</v>
      </c>
      <c r="C9" s="124" t="s">
        <v>143</v>
      </c>
      <c r="D9" s="93">
        <f>IFERROR(VLOOKUP($C9,List1!$B$4:$C$23,2,FALSE),"")</f>
        <v>8</v>
      </c>
      <c r="E9" s="94" t="str">
        <f>IFERROR(VLOOKUP($C9,List1!$E$4:$F$23,2,FALSE),"")</f>
        <v/>
      </c>
      <c r="F9" s="94" t="str">
        <f>IFERROR(VLOOKUP($C9,List1!$H$4:$I$23,2,FALSE),"")</f>
        <v/>
      </c>
      <c r="G9" s="94" t="str">
        <f>IFERROR(VLOOKUP($C9,List1!$K$4:$L$23,2,FALSE),"")</f>
        <v/>
      </c>
      <c r="H9" s="94" t="str">
        <f>IFERROR(VLOOKUP($C9,List1!$N$4:$O$23,2,FALSE),"")</f>
        <v/>
      </c>
      <c r="I9" s="94" t="str">
        <f>IFERROR(VLOOKUP($C9,List1!$Q$4:$R$23,2,FALSE),"")</f>
        <v/>
      </c>
      <c r="J9" s="94" t="str">
        <f>IFERROR(VLOOKUP($C9,List1!$T$4:$U$23,2,FALSE),"")</f>
        <v/>
      </c>
      <c r="K9" s="94" t="str">
        <f>IFERROR(VLOOKUP($C9,List1!$W$4:$X$23,2,FALSE),"")</f>
        <v/>
      </c>
      <c r="L9" s="94" t="str">
        <f>IFERROR(VLOOKUP($C9,List1!$Z$4:$AA$23,2,FALSE),"")</f>
        <v/>
      </c>
      <c r="M9" s="94" t="str">
        <f>IFERROR(VLOOKUP($C9,List1!$AC$4:$AD$23,2,FALSE),"")</f>
        <v/>
      </c>
      <c r="N9" s="94" t="str">
        <f>IFERROR(VLOOKUP($C9,List1!$AF$4:$AG$23,2,FALSE),"")</f>
        <v/>
      </c>
      <c r="O9" s="94"/>
      <c r="P9" s="94" t="str">
        <f>IFERROR(VLOOKUP($C9,List1!$AL$4:$AM$23,2,FALSE),"")</f>
        <v/>
      </c>
      <c r="Q9" s="94" t="str">
        <f>IFERROR(VLOOKUP($C9,List1!$AO$4:$AP$23,2,FALSE),"")</f>
        <v/>
      </c>
      <c r="R9" s="94" t="str">
        <f>IFERROR(VLOOKUP($C9,List1!$AR$4:$AS$23,2,FALSE),"")</f>
        <v/>
      </c>
      <c r="S9" s="94" t="str">
        <f>IFERROR(VLOOKUP($C9,List1!$AU$4:$AV$23,2,FALSE),"")</f>
        <v/>
      </c>
      <c r="T9" s="94" t="str">
        <f>IFERROR(VLOOKUP($C9,List1!$AX$4:$AY$23,2,FALSE),"")</f>
        <v/>
      </c>
      <c r="U9" s="94" t="str">
        <f>IFERROR(VLOOKUP($C9,List1!$BA$4:$BB$23,2,FALSE),"")</f>
        <v/>
      </c>
      <c r="V9" s="94" t="str">
        <f>IFERROR(VLOOKUP($C9,List1!$BD$4:$BE$23,2,FALSE),"")</f>
        <v/>
      </c>
      <c r="W9" s="94" t="str">
        <f>IFERROR(VLOOKUP($C9,List1!$BG$4:$BH$23,2,FALSE),"")</f>
        <v/>
      </c>
      <c r="X9" s="94" t="str">
        <f>IFERROR(VLOOKUP($C9,List1!$BJ$4:$BK$23,2,FALSE),"")</f>
        <v/>
      </c>
      <c r="Y9" s="94" t="str">
        <f>IFERROR(VLOOKUP($C9,List1!$BM$4:$BN$23,2,FALSE),"")</f>
        <v/>
      </c>
      <c r="Z9" s="94" t="str">
        <f>IFERROR(VLOOKUP($C9,List1!$BP$4:$BQ$23,2,FALSE),"")</f>
        <v/>
      </c>
      <c r="AA9" s="94" t="str">
        <f>IFERROR(VLOOKUP($C9,List1!$BS$4:$BT$23,2,FALSE),"")</f>
        <v/>
      </c>
      <c r="AB9" s="94" t="str">
        <f>IFERROR(VLOOKUP($C9,List1!$BV$4:$BW$23,2,FALSE),"")</f>
        <v/>
      </c>
      <c r="AC9" s="94" t="str">
        <f>IFERROR(VLOOKUP($C9,List1!$BY$4:$BZ$23,2,FALSE),"")</f>
        <v/>
      </c>
      <c r="AD9" s="94" t="str">
        <f>IFERROR(VLOOKUP($C9,List1!$CB$4:$CC$23,2,FALSE),"")</f>
        <v/>
      </c>
      <c r="AE9" s="94" t="str">
        <f>IFERROR(VLOOKUP($C9,List1!$CE$4:$CF$23,2,FALSE),"")</f>
        <v/>
      </c>
      <c r="AF9" s="132" t="str">
        <f>IFERROR(VLOOKUP($C9,List1!$CH$4:$CI$23,2,FALSE),"")</f>
        <v/>
      </c>
      <c r="AG9" s="136">
        <f>VLOOKUP(C9,'Pomocná data'!AE:BF,28,FALSE)</f>
        <v>8</v>
      </c>
      <c r="AH9" s="140">
        <f>SUM(D9:AF9)</f>
        <v>8</v>
      </c>
      <c r="AI9" s="141">
        <f>IF(AH9=0,"",SUM(D9:AF9)/(SUMIF(D9:AF9,"&gt;0",$D$5:$AF$5)))</f>
        <v>0.72727272727272729</v>
      </c>
    </row>
    <row r="10" spans="1:36" ht="18.75" customHeight="1">
      <c r="A10" s="14"/>
      <c r="B10" s="93" t="s">
        <v>11</v>
      </c>
      <c r="C10" s="125" t="s">
        <v>107</v>
      </c>
      <c r="D10" s="93">
        <f>IFERROR(VLOOKUP($C10,List1!$B$4:$C$23,2,FALSE),"")</f>
        <v>7</v>
      </c>
      <c r="E10" s="94" t="str">
        <f>IFERROR(VLOOKUP($C10,List1!$E$4:$F$23,2,FALSE),"")</f>
        <v/>
      </c>
      <c r="F10" s="94" t="str">
        <f>IFERROR(VLOOKUP($C10,List1!$H$4:$I$23,2,FALSE),"")</f>
        <v/>
      </c>
      <c r="G10" s="94" t="str">
        <f>IFERROR(VLOOKUP($C10,List1!$K$4:$L$23,2,FALSE),"")</f>
        <v/>
      </c>
      <c r="H10" s="94" t="str">
        <f>IFERROR(VLOOKUP($C10,List1!$N$4:$O$23,2,FALSE),"")</f>
        <v/>
      </c>
      <c r="I10" s="94" t="str">
        <f>IFERROR(VLOOKUP($C10,List1!$Q$4:$R$23,2,FALSE),"")</f>
        <v/>
      </c>
      <c r="J10" s="94" t="str">
        <f>IFERROR(VLOOKUP($C10,List1!$T$4:$U$23,2,FALSE),"")</f>
        <v/>
      </c>
      <c r="K10" s="94" t="str">
        <f>IFERROR(VLOOKUP($C10,List1!$W$4:$X$23,2,FALSE),"")</f>
        <v/>
      </c>
      <c r="L10" s="94" t="str">
        <f>IFERROR(VLOOKUP($C10,List1!$Z$4:$AA$23,2,FALSE),"")</f>
        <v/>
      </c>
      <c r="M10" s="94" t="str">
        <f>IFERROR(VLOOKUP($C10,List1!$AC$4:$AD$23,2,FALSE),"")</f>
        <v/>
      </c>
      <c r="N10" s="94" t="str">
        <f>IFERROR(VLOOKUP($C10,List1!$AF$4:$AG$23,2,FALSE),"")</f>
        <v/>
      </c>
      <c r="O10" s="94"/>
      <c r="P10" s="94" t="str">
        <f>IFERROR(VLOOKUP($C10,List1!$AL$4:$AM$23,2,FALSE),"")</f>
        <v/>
      </c>
      <c r="Q10" s="94" t="str">
        <f>IFERROR(VLOOKUP($C10,List1!$AO$4:$AP$23,2,FALSE),"")</f>
        <v/>
      </c>
      <c r="R10" s="94" t="str">
        <f>IFERROR(VLOOKUP($C10,List1!$AR$4:$AS$23,2,FALSE),"")</f>
        <v/>
      </c>
      <c r="S10" s="94" t="str">
        <f>IFERROR(VLOOKUP($C10,List1!$AU$4:$AV$23,2,FALSE),"")</f>
        <v/>
      </c>
      <c r="T10" s="94" t="str">
        <f>IFERROR(VLOOKUP($C10,List1!$AX$4:$AY$23,2,FALSE),"")</f>
        <v/>
      </c>
      <c r="U10" s="94" t="str">
        <f>IFERROR(VLOOKUP($C10,List1!$BA$4:$BB$23,2,FALSE),"")</f>
        <v/>
      </c>
      <c r="V10" s="94" t="str">
        <f>IFERROR(VLOOKUP($C10,List1!$BD$4:$BE$23,2,FALSE),"")</f>
        <v/>
      </c>
      <c r="W10" s="94" t="str">
        <f>IFERROR(VLOOKUP($C10,List1!$BG$4:$BH$23,2,FALSE),"")</f>
        <v/>
      </c>
      <c r="X10" s="94" t="str">
        <f>IFERROR(VLOOKUP($C10,List1!$BJ$4:$BK$23,2,FALSE),"")</f>
        <v/>
      </c>
      <c r="Y10" s="94" t="str">
        <f>IFERROR(VLOOKUP($C10,List1!$BM$4:$BN$23,2,FALSE),"")</f>
        <v/>
      </c>
      <c r="Z10" s="94" t="str">
        <f>IFERROR(VLOOKUP($C10,List1!$BP$4:$BQ$23,2,FALSE),"")</f>
        <v/>
      </c>
      <c r="AA10" s="94" t="str">
        <f>IFERROR(VLOOKUP($C10,List1!$BS$4:$BT$23,2,FALSE),"")</f>
        <v/>
      </c>
      <c r="AB10" s="94" t="str">
        <f>IFERROR(VLOOKUP($C10,List1!$BV$4:$BW$23,2,FALSE),"")</f>
        <v/>
      </c>
      <c r="AC10" s="94" t="str">
        <f>IFERROR(VLOOKUP($C10,List1!$BY$4:$BZ$23,2,FALSE),"")</f>
        <v/>
      </c>
      <c r="AD10" s="94" t="str">
        <f>IFERROR(VLOOKUP($C10,List1!$CB$4:$CC$23,2,FALSE),"")</f>
        <v/>
      </c>
      <c r="AE10" s="94" t="str">
        <f>IFERROR(VLOOKUP($C10,List1!$CE$4:$CF$23,2,FALSE),"")</f>
        <v/>
      </c>
      <c r="AF10" s="132" t="str">
        <f>IFERROR(VLOOKUP($C10,List1!$CH$4:$CI$23,2,FALSE),"")</f>
        <v/>
      </c>
      <c r="AG10" s="136">
        <f>VLOOKUP(C10,'Pomocná data'!AE:BF,28,FALSE)</f>
        <v>7</v>
      </c>
      <c r="AH10" s="140">
        <f>SUM(D10:AF10)</f>
        <v>7</v>
      </c>
      <c r="AI10" s="141">
        <f>IF(AH10=0,"",SUM(D10:AF10)/(SUMIF(D10:AF10,"&gt;0",$D$5:$AF$5)))</f>
        <v>0.63636363636363635</v>
      </c>
    </row>
    <row r="11" spans="1:36" ht="18.75" customHeight="1">
      <c r="B11" s="93" t="s">
        <v>12</v>
      </c>
      <c r="C11" s="124" t="s">
        <v>25</v>
      </c>
      <c r="D11" s="93">
        <f>IFERROR(VLOOKUP($C11,List1!$B$4:$C$23,2,FALSE),"")</f>
        <v>6</v>
      </c>
      <c r="E11" s="94" t="str">
        <f>IFERROR(VLOOKUP($C11,List1!$E$4:$F$23,2,FALSE),"")</f>
        <v/>
      </c>
      <c r="F11" s="94" t="str">
        <f>IFERROR(VLOOKUP($C11,List1!$H$4:$I$23,2,FALSE),"")</f>
        <v/>
      </c>
      <c r="G11" s="94" t="str">
        <f>IFERROR(VLOOKUP($C11,List1!$K$4:$L$23,2,FALSE),"")</f>
        <v/>
      </c>
      <c r="H11" s="94" t="str">
        <f>IFERROR(VLOOKUP($C11,List1!$N$4:$O$23,2,FALSE),"")</f>
        <v/>
      </c>
      <c r="I11" s="94" t="str">
        <f>IFERROR(VLOOKUP($C11,List1!$Q$4:$R$23,2,FALSE),"")</f>
        <v/>
      </c>
      <c r="J11" s="94" t="str">
        <f>IFERROR(VLOOKUP($C11,List1!$T$4:$U$23,2,FALSE),"")</f>
        <v/>
      </c>
      <c r="K11" s="94" t="str">
        <f>IFERROR(VLOOKUP($C11,List1!$W$4:$X$23,2,FALSE),"")</f>
        <v/>
      </c>
      <c r="L11" s="94" t="str">
        <f>IFERROR(VLOOKUP($C11,List1!$Z$4:$AA$23,2,FALSE),"")</f>
        <v/>
      </c>
      <c r="M11" s="94" t="str">
        <f>IFERROR(VLOOKUP($C11,List1!$AC$4:$AD$23,2,FALSE),"")</f>
        <v/>
      </c>
      <c r="N11" s="94" t="str">
        <f>IFERROR(VLOOKUP($C11,List1!$AF$4:$AG$23,2,FALSE),"")</f>
        <v/>
      </c>
      <c r="O11" s="94"/>
      <c r="P11" s="94" t="str">
        <f>IFERROR(VLOOKUP($C11,List1!$AL$4:$AM$23,2,FALSE),"")</f>
        <v/>
      </c>
      <c r="Q11" s="94" t="str">
        <f>IFERROR(VLOOKUP($C11,List1!$AO$4:$AP$23,2,FALSE),"")</f>
        <v/>
      </c>
      <c r="R11" s="94" t="str">
        <f>IFERROR(VLOOKUP($C11,List1!$AR$4:$AS$23,2,FALSE),"")</f>
        <v/>
      </c>
      <c r="S11" s="94" t="str">
        <f>IFERROR(VLOOKUP($C11,List1!$AU$4:$AV$23,2,FALSE),"")</f>
        <v/>
      </c>
      <c r="T11" s="94" t="str">
        <f>IFERROR(VLOOKUP($C11,List1!$AX$4:$AY$23,2,FALSE),"")</f>
        <v/>
      </c>
      <c r="U11" s="94" t="str">
        <f>IFERROR(VLOOKUP($C11,List1!$BA$4:$BB$23,2,FALSE),"")</f>
        <v/>
      </c>
      <c r="V11" s="94" t="str">
        <f>IFERROR(VLOOKUP($C11,List1!$BD$4:$BE$23,2,FALSE),"")</f>
        <v/>
      </c>
      <c r="W11" s="94" t="str">
        <f>IFERROR(VLOOKUP($C11,List1!$BG$4:$BH$23,2,FALSE),"")</f>
        <v/>
      </c>
      <c r="X11" s="94" t="str">
        <f>IFERROR(VLOOKUP($C11,List1!$BJ$4:$BK$23,2,FALSE),"")</f>
        <v/>
      </c>
      <c r="Y11" s="94" t="str">
        <f>IFERROR(VLOOKUP($C11,List1!$BM$4:$BN$23,2,FALSE),"")</f>
        <v/>
      </c>
      <c r="Z11" s="94" t="str">
        <f>IFERROR(VLOOKUP($C11,List1!$BP$4:$BQ$23,2,FALSE),"")</f>
        <v/>
      </c>
      <c r="AA11" s="94" t="str">
        <f>IFERROR(VLOOKUP($C11,List1!$BS$4:$BT$23,2,FALSE),"")</f>
        <v/>
      </c>
      <c r="AB11" s="94" t="str">
        <f>IFERROR(VLOOKUP($C11,List1!$BV$4:$BW$23,2,FALSE),"")</f>
        <v/>
      </c>
      <c r="AC11" s="94" t="str">
        <f>IFERROR(VLOOKUP($C11,List1!$BY$4:$BZ$23,2,FALSE),"")</f>
        <v/>
      </c>
      <c r="AD11" s="94" t="str">
        <f>IFERROR(VLOOKUP($C11,List1!$CB$4:$CC$23,2,FALSE),"")</f>
        <v/>
      </c>
      <c r="AE11" s="94" t="str">
        <f>IFERROR(VLOOKUP($C11,List1!$CE$4:$CF$23,2,FALSE),"")</f>
        <v/>
      </c>
      <c r="AF11" s="132" t="str">
        <f>IFERROR(VLOOKUP($C11,List1!$CH$4:$CI$23,2,FALSE),"")</f>
        <v/>
      </c>
      <c r="AG11" s="136">
        <f>VLOOKUP(C11,'Pomocná data'!AE:BF,28,FALSE)</f>
        <v>6</v>
      </c>
      <c r="AH11" s="140">
        <f>SUM(D11:AF11)</f>
        <v>6</v>
      </c>
      <c r="AI11" s="141">
        <f>IF(AH11=0,"",SUM(D11:AF11)/(SUMIF(D11:AF11,"&gt;0",$D$5:$AF$5)))</f>
        <v>0.54545454545454541</v>
      </c>
    </row>
    <row r="12" spans="1:36" ht="18.75" customHeight="1">
      <c r="B12" s="93" t="s">
        <v>13</v>
      </c>
      <c r="C12" s="125" t="s">
        <v>86</v>
      </c>
      <c r="D12" s="93">
        <f>IFERROR(VLOOKUP($C12,List1!$B$4:$C$23,2,FALSE),"")</f>
        <v>5</v>
      </c>
      <c r="E12" s="94" t="str">
        <f>IFERROR(VLOOKUP($C12,List1!$E$4:$F$23,2,FALSE),"")</f>
        <v/>
      </c>
      <c r="F12" s="94" t="str">
        <f>IFERROR(VLOOKUP($C12,List1!$H$4:$I$23,2,FALSE),"")</f>
        <v/>
      </c>
      <c r="G12" s="94" t="str">
        <f>IFERROR(VLOOKUP($C12,List1!$K$4:$L$23,2,FALSE),"")</f>
        <v/>
      </c>
      <c r="H12" s="94" t="str">
        <f>IFERROR(VLOOKUP($C12,List1!$N$4:$O$23,2,FALSE),"")</f>
        <v/>
      </c>
      <c r="I12" s="94" t="str">
        <f>IFERROR(VLOOKUP($C12,List1!$Q$4:$R$23,2,FALSE),"")</f>
        <v/>
      </c>
      <c r="J12" s="94" t="str">
        <f>IFERROR(VLOOKUP($C12,List1!$T$4:$U$23,2,FALSE),"")</f>
        <v/>
      </c>
      <c r="K12" s="94" t="str">
        <f>IFERROR(VLOOKUP($C12,List1!$W$4:$X$23,2,FALSE),"")</f>
        <v/>
      </c>
      <c r="L12" s="94" t="str">
        <f>IFERROR(VLOOKUP($C12,List1!$Z$4:$AA$23,2,FALSE),"")</f>
        <v/>
      </c>
      <c r="M12" s="94" t="str">
        <f>IFERROR(VLOOKUP($C12,List1!$AC$4:$AD$23,2,FALSE),"")</f>
        <v/>
      </c>
      <c r="N12" s="94" t="str">
        <f>IFERROR(VLOOKUP($C12,List1!$AF$4:$AG$23,2,FALSE),"")</f>
        <v/>
      </c>
      <c r="O12" s="94"/>
      <c r="P12" s="94" t="str">
        <f>IFERROR(VLOOKUP($C12,List1!$AL$4:$AM$23,2,FALSE),"")</f>
        <v/>
      </c>
      <c r="Q12" s="94" t="str">
        <f>IFERROR(VLOOKUP($C12,List1!$AO$4:$AP$23,2,FALSE),"")</f>
        <v/>
      </c>
      <c r="R12" s="94" t="str">
        <f>IFERROR(VLOOKUP($C12,List1!$AR$4:$AS$23,2,FALSE),"")</f>
        <v/>
      </c>
      <c r="S12" s="94" t="str">
        <f>IFERROR(VLOOKUP($C12,List1!$AU$4:$AV$23,2,FALSE),"")</f>
        <v/>
      </c>
      <c r="T12" s="94" t="str">
        <f>IFERROR(VLOOKUP($C12,List1!$AX$4:$AY$23,2,FALSE),"")</f>
        <v/>
      </c>
      <c r="U12" s="94" t="str">
        <f>IFERROR(VLOOKUP($C12,List1!$BA$4:$BB$23,2,FALSE),"")</f>
        <v/>
      </c>
      <c r="V12" s="94" t="str">
        <f>IFERROR(VLOOKUP($C12,List1!$BD$4:$BE$23,2,FALSE),"")</f>
        <v/>
      </c>
      <c r="W12" s="94" t="str">
        <f>IFERROR(VLOOKUP($C12,List1!$BG$4:$BH$23,2,FALSE),"")</f>
        <v/>
      </c>
      <c r="X12" s="94" t="str">
        <f>IFERROR(VLOOKUP($C12,List1!$BJ$4:$BK$23,2,FALSE),"")</f>
        <v/>
      </c>
      <c r="Y12" s="94" t="str">
        <f>IFERROR(VLOOKUP($C12,List1!$BM$4:$BN$23,2,FALSE),"")</f>
        <v/>
      </c>
      <c r="Z12" s="94" t="str">
        <f>IFERROR(VLOOKUP($C12,List1!$BP$4:$BQ$23,2,FALSE),"")</f>
        <v/>
      </c>
      <c r="AA12" s="94" t="str">
        <f>IFERROR(VLOOKUP($C12,List1!$BS$4:$BT$23,2,FALSE),"")</f>
        <v/>
      </c>
      <c r="AB12" s="94" t="str">
        <f>IFERROR(VLOOKUP($C12,List1!$BV$4:$BW$23,2,FALSE),"")</f>
        <v/>
      </c>
      <c r="AC12" s="94" t="str">
        <f>IFERROR(VLOOKUP($C12,List1!$BY$4:$BZ$23,2,FALSE),"")</f>
        <v/>
      </c>
      <c r="AD12" s="94" t="str">
        <f>IFERROR(VLOOKUP($C12,List1!$CB$4:$CC$23,2,FALSE),"")</f>
        <v/>
      </c>
      <c r="AE12" s="94" t="str">
        <f>IFERROR(VLOOKUP($C12,List1!$CE$4:$CF$23,2,FALSE),"")</f>
        <v/>
      </c>
      <c r="AF12" s="132" t="str">
        <f>IFERROR(VLOOKUP($C12,List1!$CH$4:$CI$23,2,FALSE),"")</f>
        <v/>
      </c>
      <c r="AG12" s="136">
        <f>VLOOKUP(C12,'Pomocná data'!AE:BF,28,FALSE)</f>
        <v>5</v>
      </c>
      <c r="AH12" s="140">
        <f>SUM(D12:AF12)</f>
        <v>5</v>
      </c>
      <c r="AI12" s="141">
        <f>IF(AH12=0,"",SUM(D12:AF12)/(SUMIF(D12:AF12,"&gt;0",$D$5:$AF$5)))</f>
        <v>0.45454545454545453</v>
      </c>
    </row>
    <row r="13" spans="1:36" ht="18.75" customHeight="1">
      <c r="B13" s="93" t="s">
        <v>15</v>
      </c>
      <c r="C13" s="124" t="s">
        <v>4</v>
      </c>
      <c r="D13" s="93">
        <f>IFERROR(VLOOKUP($C13,List1!$B$4:$C$23,2,FALSE),"")</f>
        <v>4</v>
      </c>
      <c r="E13" s="94" t="str">
        <f>IFERROR(VLOOKUP($C13,List1!$E$4:$F$23,2,FALSE),"")</f>
        <v/>
      </c>
      <c r="F13" s="94" t="str">
        <f>IFERROR(VLOOKUP($C13,List1!$H$4:$I$23,2,FALSE),"")</f>
        <v/>
      </c>
      <c r="G13" s="94" t="str">
        <f>IFERROR(VLOOKUP($C13,List1!$K$4:$L$23,2,FALSE),"")</f>
        <v/>
      </c>
      <c r="H13" s="94" t="str">
        <f>IFERROR(VLOOKUP($C13,List1!$N$4:$O$23,2,FALSE),"")</f>
        <v/>
      </c>
      <c r="I13" s="94" t="str">
        <f>IFERROR(VLOOKUP($C13,List1!$Q$4:$R$23,2,FALSE),"")</f>
        <v/>
      </c>
      <c r="J13" s="94" t="str">
        <f>IFERROR(VLOOKUP($C13,List1!$T$4:$U$23,2,FALSE),"")</f>
        <v/>
      </c>
      <c r="K13" s="94" t="str">
        <f>IFERROR(VLOOKUP($C13,List1!$W$4:$X$23,2,FALSE),"")</f>
        <v/>
      </c>
      <c r="L13" s="94" t="str">
        <f>IFERROR(VLOOKUP($C13,List1!$Z$4:$AA$23,2,FALSE),"")</f>
        <v/>
      </c>
      <c r="M13" s="94" t="str">
        <f>IFERROR(VLOOKUP($C13,List1!$AC$4:$AD$23,2,FALSE),"")</f>
        <v/>
      </c>
      <c r="N13" s="94" t="str">
        <f>IFERROR(VLOOKUP($C13,List1!$AF$4:$AG$23,2,FALSE),"")</f>
        <v/>
      </c>
      <c r="O13" s="94"/>
      <c r="P13" s="94" t="str">
        <f>IFERROR(VLOOKUP($C13,List1!$AL$4:$AM$23,2,FALSE),"")</f>
        <v/>
      </c>
      <c r="Q13" s="94" t="str">
        <f>IFERROR(VLOOKUP($C13,List1!$AO$4:$AP$23,2,FALSE),"")</f>
        <v/>
      </c>
      <c r="R13" s="94" t="str">
        <f>IFERROR(VLOOKUP($C13,List1!$AR$4:$AS$23,2,FALSE),"")</f>
        <v/>
      </c>
      <c r="S13" s="94" t="str">
        <f>IFERROR(VLOOKUP($C13,List1!$AU$4:$AV$23,2,FALSE),"")</f>
        <v/>
      </c>
      <c r="T13" s="94" t="str">
        <f>IFERROR(VLOOKUP($C13,List1!$AX$4:$AY$23,2,FALSE),"")</f>
        <v/>
      </c>
      <c r="U13" s="94" t="str">
        <f>IFERROR(VLOOKUP($C13,List1!$BA$4:$BB$23,2,FALSE),"")</f>
        <v/>
      </c>
      <c r="V13" s="94" t="str">
        <f>IFERROR(VLOOKUP($C13,List1!$BD$4:$BE$23,2,FALSE),"")</f>
        <v/>
      </c>
      <c r="W13" s="94" t="str">
        <f>IFERROR(VLOOKUP($C13,List1!$BG$4:$BH$23,2,FALSE),"")</f>
        <v/>
      </c>
      <c r="X13" s="94" t="str">
        <f>IFERROR(VLOOKUP($C13,List1!$BJ$4:$BK$23,2,FALSE),"")</f>
        <v/>
      </c>
      <c r="Y13" s="94" t="str">
        <f>IFERROR(VLOOKUP($C13,List1!$BM$4:$BN$23,2,FALSE),"")</f>
        <v/>
      </c>
      <c r="Z13" s="94" t="str">
        <f>IFERROR(VLOOKUP($C13,List1!$BP$4:$BQ$23,2,FALSE),"")</f>
        <v/>
      </c>
      <c r="AA13" s="94" t="str">
        <f>IFERROR(VLOOKUP($C13,List1!$BS$4:$BT$23,2,FALSE),"")</f>
        <v/>
      </c>
      <c r="AB13" s="94" t="str">
        <f>IFERROR(VLOOKUP($C13,List1!$BV$4:$BW$23,2,FALSE),"")</f>
        <v/>
      </c>
      <c r="AC13" s="94" t="str">
        <f>IFERROR(VLOOKUP($C13,List1!$BY$4:$BZ$23,2,FALSE),"")</f>
        <v/>
      </c>
      <c r="AD13" s="94" t="str">
        <f>IFERROR(VLOOKUP($C13,List1!$CB$4:$CC$23,2,FALSE),"")</f>
        <v/>
      </c>
      <c r="AE13" s="94" t="str">
        <f>IFERROR(VLOOKUP($C13,List1!$CE$4:$CF$23,2,FALSE),"")</f>
        <v/>
      </c>
      <c r="AF13" s="132" t="str">
        <f>IFERROR(VLOOKUP($C13,List1!$CH$4:$CI$23,2,FALSE),"")</f>
        <v/>
      </c>
      <c r="AG13" s="136">
        <f>VLOOKUP(C13,'Pomocná data'!AE:BF,28,FALSE)</f>
        <v>4</v>
      </c>
      <c r="AH13" s="140">
        <f>SUM(D13:AF13)</f>
        <v>4</v>
      </c>
      <c r="AI13" s="141">
        <f>IF(AH13=0,"",SUM(D13:AF13)/(SUMIF(D13:AF13,"&gt;0",$D$5:$AF$5)))</f>
        <v>0.36363636363636365</v>
      </c>
      <c r="AJ13" s="7"/>
    </row>
    <row r="14" spans="1:36" ht="18.75" customHeight="1">
      <c r="B14" s="93" t="s">
        <v>17</v>
      </c>
      <c r="C14" s="125" t="s">
        <v>101</v>
      </c>
      <c r="D14" s="93">
        <f>IFERROR(VLOOKUP($C14,List1!$B$4:$C$23,2,FALSE),"")</f>
        <v>3</v>
      </c>
      <c r="E14" s="94" t="str">
        <f>IFERROR(VLOOKUP($C14,List1!$E$4:$F$23,2,FALSE),"")</f>
        <v/>
      </c>
      <c r="F14" s="94" t="str">
        <f>IFERROR(VLOOKUP($C14,List1!$H$4:$I$23,2,FALSE),"")</f>
        <v/>
      </c>
      <c r="G14" s="94" t="str">
        <f>IFERROR(VLOOKUP($C14,List1!$K$4:$L$23,2,FALSE),"")</f>
        <v/>
      </c>
      <c r="H14" s="94" t="str">
        <f>IFERROR(VLOOKUP($C14,List1!$N$4:$O$23,2,FALSE),"")</f>
        <v/>
      </c>
      <c r="I14" s="94" t="str">
        <f>IFERROR(VLOOKUP($C14,List1!$Q$4:$R$23,2,FALSE),"")</f>
        <v/>
      </c>
      <c r="J14" s="94" t="str">
        <f>IFERROR(VLOOKUP($C14,List1!$T$4:$U$23,2,FALSE),"")</f>
        <v/>
      </c>
      <c r="K14" s="94" t="str">
        <f>IFERROR(VLOOKUP($C14,List1!$W$4:$X$23,2,FALSE),"")</f>
        <v/>
      </c>
      <c r="L14" s="94" t="str">
        <f>IFERROR(VLOOKUP($C14,List1!$Z$4:$AA$23,2,FALSE),"")</f>
        <v/>
      </c>
      <c r="M14" s="94" t="str">
        <f>IFERROR(VLOOKUP($C14,List1!$AC$4:$AD$23,2,FALSE),"")</f>
        <v/>
      </c>
      <c r="N14" s="94" t="str">
        <f>IFERROR(VLOOKUP($C14,List1!$AF$4:$AG$23,2,FALSE),"")</f>
        <v/>
      </c>
      <c r="O14" s="94"/>
      <c r="P14" s="94" t="str">
        <f>IFERROR(VLOOKUP($C14,List1!$AL$4:$AM$23,2,FALSE),"")</f>
        <v/>
      </c>
      <c r="Q14" s="94" t="str">
        <f>IFERROR(VLOOKUP($C14,List1!$AO$4:$AP$23,2,FALSE),"")</f>
        <v/>
      </c>
      <c r="R14" s="94" t="str">
        <f>IFERROR(VLOOKUP($C14,List1!$AR$4:$AS$23,2,FALSE),"")</f>
        <v/>
      </c>
      <c r="S14" s="94" t="str">
        <f>IFERROR(VLOOKUP($C14,List1!$AU$4:$AV$23,2,FALSE),"")</f>
        <v/>
      </c>
      <c r="T14" s="94" t="str">
        <f>IFERROR(VLOOKUP($C14,List1!$AX$4:$AY$23,2,FALSE),"")</f>
        <v/>
      </c>
      <c r="U14" s="94" t="str">
        <f>IFERROR(VLOOKUP($C14,List1!$BA$4:$BB$23,2,FALSE),"")</f>
        <v/>
      </c>
      <c r="V14" s="94" t="str">
        <f>IFERROR(VLOOKUP($C14,List1!$BD$4:$BE$23,2,FALSE),"")</f>
        <v/>
      </c>
      <c r="W14" s="94" t="str">
        <f>IFERROR(VLOOKUP($C14,List1!$BG$4:$BH$23,2,FALSE),"")</f>
        <v/>
      </c>
      <c r="X14" s="94" t="str">
        <f>IFERROR(VLOOKUP($C14,List1!$BJ$4:$BK$23,2,FALSE),"")</f>
        <v/>
      </c>
      <c r="Y14" s="94" t="str">
        <f>IFERROR(VLOOKUP($C14,List1!$BM$4:$BN$23,2,FALSE),"")</f>
        <v/>
      </c>
      <c r="Z14" s="94" t="str">
        <f>IFERROR(VLOOKUP($C14,List1!$BP$4:$BQ$23,2,FALSE),"")</f>
        <v/>
      </c>
      <c r="AA14" s="94" t="str">
        <f>IFERROR(VLOOKUP($C14,List1!$BS$4:$BT$23,2,FALSE),"")</f>
        <v/>
      </c>
      <c r="AB14" s="94" t="str">
        <f>IFERROR(VLOOKUP($C14,List1!$BV$4:$BW$23,2,FALSE),"")</f>
        <v/>
      </c>
      <c r="AC14" s="94" t="str">
        <f>IFERROR(VLOOKUP($C14,List1!$BY$4:$BZ$23,2,FALSE),"")</f>
        <v/>
      </c>
      <c r="AD14" s="94" t="str">
        <f>IFERROR(VLOOKUP($C14,List1!$CB$4:$CC$23,2,FALSE),"")</f>
        <v/>
      </c>
      <c r="AE14" s="94" t="str">
        <f>IFERROR(VLOOKUP($C14,List1!$CE$4:$CF$23,2,FALSE),"")</f>
        <v/>
      </c>
      <c r="AF14" s="132" t="str">
        <f>IFERROR(VLOOKUP($C14,List1!$CH$4:$CI$23,2,FALSE),"")</f>
        <v/>
      </c>
      <c r="AG14" s="136">
        <f>VLOOKUP(C14,'Pomocná data'!AE:BF,28,FALSE)</f>
        <v>3</v>
      </c>
      <c r="AH14" s="140">
        <f>SUM(D14:AF14)</f>
        <v>3</v>
      </c>
      <c r="AI14" s="141">
        <f>IF(AH14=0,"",SUM(D14:AF14)/(SUMIF(D14:AF14,"&gt;0",$D$5:$AF$5)))</f>
        <v>0.27272727272727271</v>
      </c>
    </row>
    <row r="15" spans="1:36" ht="18.75" customHeight="1">
      <c r="B15" s="93" t="s">
        <v>19</v>
      </c>
      <c r="C15" s="124" t="s">
        <v>18</v>
      </c>
      <c r="D15" s="93">
        <f>IFERROR(VLOOKUP($C15,List1!$B$4:$C$23,2,FALSE),"")</f>
        <v>2</v>
      </c>
      <c r="E15" s="94" t="str">
        <f>IFERROR(VLOOKUP($C15,List1!$E$4:$F$23,2,FALSE),"")</f>
        <v/>
      </c>
      <c r="F15" s="94" t="str">
        <f>IFERROR(VLOOKUP($C15,List1!$H$4:$I$23,2,FALSE),"")</f>
        <v/>
      </c>
      <c r="G15" s="94" t="str">
        <f>IFERROR(VLOOKUP($C15,List1!$K$4:$L$23,2,FALSE),"")</f>
        <v/>
      </c>
      <c r="H15" s="94" t="str">
        <f>IFERROR(VLOOKUP($C15,List1!$N$4:$O$23,2,FALSE),"")</f>
        <v/>
      </c>
      <c r="I15" s="94" t="str">
        <f>IFERROR(VLOOKUP($C15,List1!$Q$4:$R$23,2,FALSE),"")</f>
        <v/>
      </c>
      <c r="J15" s="94" t="str">
        <f>IFERROR(VLOOKUP($C15,List1!$T$4:$U$23,2,FALSE),"")</f>
        <v/>
      </c>
      <c r="K15" s="94" t="str">
        <f>IFERROR(VLOOKUP($C15,List1!$W$4:$X$23,2,FALSE),"")</f>
        <v/>
      </c>
      <c r="L15" s="94" t="str">
        <f>IFERROR(VLOOKUP($C15,List1!$Z$4:$AA$23,2,FALSE),"")</f>
        <v/>
      </c>
      <c r="M15" s="94" t="str">
        <f>IFERROR(VLOOKUP($C15,List1!$AC$4:$AD$23,2,FALSE),"")</f>
        <v/>
      </c>
      <c r="N15" s="94" t="str">
        <f>IFERROR(VLOOKUP($C15,List1!$AF$4:$AG$23,2,FALSE),"")</f>
        <v/>
      </c>
      <c r="O15" s="94"/>
      <c r="P15" s="94" t="str">
        <f>IFERROR(VLOOKUP($C15,List1!$AL$4:$AM$23,2,FALSE),"")</f>
        <v/>
      </c>
      <c r="Q15" s="94" t="str">
        <f>IFERROR(VLOOKUP($C15,List1!$AO$4:$AP$23,2,FALSE),"")</f>
        <v/>
      </c>
      <c r="R15" s="94" t="str">
        <f>IFERROR(VLOOKUP($C15,List1!$AR$4:$AS$23,2,FALSE),"")</f>
        <v/>
      </c>
      <c r="S15" s="94" t="str">
        <f>IFERROR(VLOOKUP($C15,List1!$AU$4:$AV$23,2,FALSE),"")</f>
        <v/>
      </c>
      <c r="T15" s="94" t="str">
        <f>IFERROR(VLOOKUP($C15,List1!$AX$4:$AY$23,2,FALSE),"")</f>
        <v/>
      </c>
      <c r="U15" s="94" t="str">
        <f>IFERROR(VLOOKUP($C15,List1!$BA$4:$BB$23,2,FALSE),"")</f>
        <v/>
      </c>
      <c r="V15" s="94" t="str">
        <f>IFERROR(VLOOKUP($C15,List1!$BD$4:$BE$23,2,FALSE),"")</f>
        <v/>
      </c>
      <c r="W15" s="94" t="str">
        <f>IFERROR(VLOOKUP($C15,List1!$BG$4:$BH$23,2,FALSE),"")</f>
        <v/>
      </c>
      <c r="X15" s="94" t="str">
        <f>IFERROR(VLOOKUP($C15,List1!$BJ$4:$BK$23,2,FALSE),"")</f>
        <v/>
      </c>
      <c r="Y15" s="94" t="str">
        <f>IFERROR(VLOOKUP($C15,List1!$BM$4:$BN$23,2,FALSE),"")</f>
        <v/>
      </c>
      <c r="Z15" s="94" t="str">
        <f>IFERROR(VLOOKUP($C15,List1!$BP$4:$BQ$23,2,FALSE),"")</f>
        <v/>
      </c>
      <c r="AA15" s="94" t="str">
        <f>IFERROR(VLOOKUP($C15,List1!$BS$4:$BT$23,2,FALSE),"")</f>
        <v/>
      </c>
      <c r="AB15" s="94" t="str">
        <f>IFERROR(VLOOKUP($C15,List1!$BV$4:$BW$23,2,FALSE),"")</f>
        <v/>
      </c>
      <c r="AC15" s="94" t="str">
        <f>IFERROR(VLOOKUP($C15,List1!$BY$4:$BZ$23,2,FALSE),"")</f>
        <v/>
      </c>
      <c r="AD15" s="94" t="str">
        <f>IFERROR(VLOOKUP($C15,List1!$CB$4:$CC$23,2,FALSE),"")</f>
        <v/>
      </c>
      <c r="AE15" s="94" t="str">
        <f>IFERROR(VLOOKUP($C15,List1!$CE$4:$CF$23,2,FALSE),"")</f>
        <v/>
      </c>
      <c r="AF15" s="132" t="str">
        <f>IFERROR(VLOOKUP($C15,List1!$CH$4:$CI$23,2,FALSE),"")</f>
        <v/>
      </c>
      <c r="AG15" s="136">
        <f>VLOOKUP(C15,'Pomocná data'!AE:BF,28,FALSE)</f>
        <v>2</v>
      </c>
      <c r="AH15" s="140">
        <f>SUM(D15:AF15)</f>
        <v>2</v>
      </c>
      <c r="AI15" s="141">
        <f>IF(AH15=0,"",SUM(D15:AF15)/(SUMIF(D15:AF15,"&gt;0",$D$5:$AF$5)))</f>
        <v>0.18181818181818182</v>
      </c>
    </row>
    <row r="16" spans="1:36" ht="18.75" customHeight="1">
      <c r="B16" s="93" t="s">
        <v>20</v>
      </c>
      <c r="C16" s="124" t="s">
        <v>144</v>
      </c>
      <c r="D16" s="93">
        <f>IFERROR(VLOOKUP($C16,List1!$B$4:$C$23,2,FALSE),"")</f>
        <v>1</v>
      </c>
      <c r="E16" s="94" t="str">
        <f>IFERROR(VLOOKUP($C16,List1!$E$4:$F$23,2,FALSE),"")</f>
        <v/>
      </c>
      <c r="F16" s="94" t="str">
        <f>IFERROR(VLOOKUP($C16,List1!$H$4:$I$23,2,FALSE),"")</f>
        <v/>
      </c>
      <c r="G16" s="94" t="str">
        <f>IFERROR(VLOOKUP($C16,List1!$K$4:$L$23,2,FALSE),"")</f>
        <v/>
      </c>
      <c r="H16" s="94" t="str">
        <f>IFERROR(VLOOKUP($C16,List1!$N$4:$O$23,2,FALSE),"")</f>
        <v/>
      </c>
      <c r="I16" s="94" t="str">
        <f>IFERROR(VLOOKUP($C16,List1!$Q$4:$R$23,2,FALSE),"")</f>
        <v/>
      </c>
      <c r="J16" s="94" t="str">
        <f>IFERROR(VLOOKUP($C16,List1!$T$4:$U$23,2,FALSE),"")</f>
        <v/>
      </c>
      <c r="K16" s="94" t="str">
        <f>IFERROR(VLOOKUP($C16,List1!$W$4:$X$23,2,FALSE),"")</f>
        <v/>
      </c>
      <c r="L16" s="94" t="str">
        <f>IFERROR(VLOOKUP($C16,List1!$Z$4:$AA$23,2,FALSE),"")</f>
        <v/>
      </c>
      <c r="M16" s="94" t="str">
        <f>IFERROR(VLOOKUP($C16,List1!$AC$4:$AD$23,2,FALSE),"")</f>
        <v/>
      </c>
      <c r="N16" s="94" t="str">
        <f>IFERROR(VLOOKUP($C16,List1!$AF$4:$AG$23,2,FALSE),"")</f>
        <v/>
      </c>
      <c r="O16" s="94"/>
      <c r="P16" s="94" t="str">
        <f>IFERROR(VLOOKUP($C16,List1!$AL$4:$AM$23,2,FALSE),"")</f>
        <v/>
      </c>
      <c r="Q16" s="94" t="str">
        <f>IFERROR(VLOOKUP($C16,List1!$AO$4:$AP$23,2,FALSE),"")</f>
        <v/>
      </c>
      <c r="R16" s="94" t="str">
        <f>IFERROR(VLOOKUP($C16,List1!$AR$4:$AS$23,2,FALSE),"")</f>
        <v/>
      </c>
      <c r="S16" s="94" t="str">
        <f>IFERROR(VLOOKUP($C16,List1!$AU$4:$AV$23,2,FALSE),"")</f>
        <v/>
      </c>
      <c r="T16" s="94" t="str">
        <f>IFERROR(VLOOKUP($C16,List1!$AX$4:$AY$23,2,FALSE),"")</f>
        <v/>
      </c>
      <c r="U16" s="94" t="str">
        <f>IFERROR(VLOOKUP($C16,List1!$BA$4:$BB$23,2,FALSE),"")</f>
        <v/>
      </c>
      <c r="V16" s="94" t="str">
        <f>IFERROR(VLOOKUP($C16,List1!$BD$4:$BE$23,2,FALSE),"")</f>
        <v/>
      </c>
      <c r="W16" s="94" t="str">
        <f>IFERROR(VLOOKUP($C16,List1!$BG$4:$BH$23,2,FALSE),"")</f>
        <v/>
      </c>
      <c r="X16" s="94" t="str">
        <f>IFERROR(VLOOKUP($C16,List1!$BJ$4:$BK$23,2,FALSE),"")</f>
        <v/>
      </c>
      <c r="Y16" s="94" t="str">
        <f>IFERROR(VLOOKUP($C16,List1!$BM$4:$BN$23,2,FALSE),"")</f>
        <v/>
      </c>
      <c r="Z16" s="94" t="str">
        <f>IFERROR(VLOOKUP($C16,List1!$BP$4:$BQ$23,2,FALSE),"")</f>
        <v/>
      </c>
      <c r="AA16" s="94" t="str">
        <f>IFERROR(VLOOKUP($C16,List1!$BS$4:$BT$23,2,FALSE),"")</f>
        <v/>
      </c>
      <c r="AB16" s="94" t="str">
        <f>IFERROR(VLOOKUP($C16,List1!$BV$4:$BW$23,2,FALSE),"")</f>
        <v/>
      </c>
      <c r="AC16" s="94" t="str">
        <f>IFERROR(VLOOKUP($C16,List1!$BY$4:$BZ$23,2,FALSE),"")</f>
        <v/>
      </c>
      <c r="AD16" s="94" t="str">
        <f>IFERROR(VLOOKUP($C16,List1!$CB$4:$CC$23,2,FALSE),"")</f>
        <v/>
      </c>
      <c r="AE16" s="94" t="str">
        <f>IFERROR(VLOOKUP($C16,List1!$CE$4:$CF$23,2,FALSE),"")</f>
        <v/>
      </c>
      <c r="AF16" s="132" t="str">
        <f>IFERROR(VLOOKUP($C16,List1!$CH$4:$CI$23,2,FALSE),"")</f>
        <v/>
      </c>
      <c r="AG16" s="136">
        <f>VLOOKUP(C16,'Pomocná data'!AE:BF,28,FALSE)</f>
        <v>1</v>
      </c>
      <c r="AH16" s="140">
        <f>SUM(D16:AF16)</f>
        <v>1</v>
      </c>
      <c r="AI16" s="141">
        <f>IF(AH16=0,"",SUM(D16:AF16)/(SUMIF(D16:AF16,"&gt;0",$D$5:$AF$5)))</f>
        <v>9.0909090909090912E-2</v>
      </c>
    </row>
    <row r="17" spans="2:41" ht="18.75" customHeight="1">
      <c r="B17" s="93" t="s">
        <v>21</v>
      </c>
      <c r="C17" s="124" t="s">
        <v>10</v>
      </c>
      <c r="D17" s="93" t="str">
        <f>IFERROR(VLOOKUP($C17,List1!$B$4:$C$23,2,FALSE),"")</f>
        <v/>
      </c>
      <c r="E17" s="94" t="str">
        <f>IFERROR(VLOOKUP($C17,List1!$E$4:$F$23,2,FALSE),"")</f>
        <v/>
      </c>
      <c r="F17" s="94" t="str">
        <f>IFERROR(VLOOKUP($C17,List1!$H$4:$I$23,2,FALSE),"")</f>
        <v/>
      </c>
      <c r="G17" s="94" t="str">
        <f>IFERROR(VLOOKUP($C17,List1!$K$4:$L$23,2,FALSE),"")</f>
        <v/>
      </c>
      <c r="H17" s="94" t="str">
        <f>IFERROR(VLOOKUP($C17,List1!$N$4:$O$23,2,FALSE),"")</f>
        <v/>
      </c>
      <c r="I17" s="94" t="str">
        <f>IFERROR(VLOOKUP($C17,List1!$Q$4:$R$23,2,FALSE),"")</f>
        <v/>
      </c>
      <c r="J17" s="94" t="str">
        <f>IFERROR(VLOOKUP($C17,List1!$T$4:$U$23,2,FALSE),"")</f>
        <v/>
      </c>
      <c r="K17" s="94" t="str">
        <f>IFERROR(VLOOKUP($C17,List1!$W$4:$X$23,2,FALSE),"")</f>
        <v/>
      </c>
      <c r="L17" s="94" t="str">
        <f>IFERROR(VLOOKUP($C17,List1!$Z$4:$AA$23,2,FALSE),"")</f>
        <v/>
      </c>
      <c r="M17" s="94" t="str">
        <f>IFERROR(VLOOKUP($C17,List1!$AC$4:$AD$23,2,FALSE),"")</f>
        <v/>
      </c>
      <c r="N17" s="94" t="str">
        <f>IFERROR(VLOOKUP($C17,List1!$AF$4:$AG$23,2,FALSE),"")</f>
        <v/>
      </c>
      <c r="O17" s="94"/>
      <c r="P17" s="94" t="str">
        <f>IFERROR(VLOOKUP($C17,List1!$AL$4:$AM$23,2,FALSE),"")</f>
        <v/>
      </c>
      <c r="Q17" s="94" t="str">
        <f>IFERROR(VLOOKUP($C17,List1!$AO$4:$AP$23,2,FALSE),"")</f>
        <v/>
      </c>
      <c r="R17" s="94" t="str">
        <f>IFERROR(VLOOKUP($C17,List1!$AR$4:$AS$23,2,FALSE),"")</f>
        <v/>
      </c>
      <c r="S17" s="94" t="str">
        <f>IFERROR(VLOOKUP($C17,List1!$AU$4:$AV$23,2,FALSE),"")</f>
        <v/>
      </c>
      <c r="T17" s="94" t="str">
        <f>IFERROR(VLOOKUP($C17,List1!$AX$4:$AY$23,2,FALSE),"")</f>
        <v/>
      </c>
      <c r="U17" s="94" t="str">
        <f>IFERROR(VLOOKUP($C17,List1!$BA$4:$BB$23,2,FALSE),"")</f>
        <v/>
      </c>
      <c r="V17" s="94" t="str">
        <f>IFERROR(VLOOKUP($C17,List1!$BD$4:$BE$23,2,FALSE),"")</f>
        <v/>
      </c>
      <c r="W17" s="94" t="str">
        <f>IFERROR(VLOOKUP($C17,List1!$BG$4:$BH$23,2,FALSE),"")</f>
        <v/>
      </c>
      <c r="X17" s="94" t="str">
        <f>IFERROR(VLOOKUP($C17,List1!$BJ$4:$BK$23,2,FALSE),"")</f>
        <v/>
      </c>
      <c r="Y17" s="94" t="str">
        <f>IFERROR(VLOOKUP($C17,List1!$BM$4:$BN$23,2,FALSE),"")</f>
        <v/>
      </c>
      <c r="Z17" s="94" t="str">
        <f>IFERROR(VLOOKUP($C17,List1!$BP$4:$BQ$23,2,FALSE),"")</f>
        <v/>
      </c>
      <c r="AA17" s="94" t="str">
        <f>IFERROR(VLOOKUP($C17,List1!$BS$4:$BT$23,2,FALSE),"")</f>
        <v/>
      </c>
      <c r="AB17" s="94" t="str">
        <f>IFERROR(VLOOKUP($C17,List1!$BV$4:$BW$23,2,FALSE),"")</f>
        <v/>
      </c>
      <c r="AC17" s="94" t="str">
        <f>IFERROR(VLOOKUP($C17,List1!$BY$4:$BZ$23,2,FALSE),"")</f>
        <v/>
      </c>
      <c r="AD17" s="94" t="str">
        <f>IFERROR(VLOOKUP($C17,List1!$CB$4:$CC$23,2,FALSE),"")</f>
        <v/>
      </c>
      <c r="AE17" s="94" t="str">
        <f>IFERROR(VLOOKUP($C17,List1!$CE$4:$CF$23,2,FALSE),"")</f>
        <v/>
      </c>
      <c r="AF17" s="132" t="str">
        <f>IFERROR(VLOOKUP($C17,List1!$CH$4:$CI$23,2,FALSE),"")</f>
        <v/>
      </c>
      <c r="AG17" s="136">
        <f>VLOOKUP(C17,'Pomocná data'!AE:BF,28,FALSE)</f>
        <v>0</v>
      </c>
      <c r="AH17" s="140">
        <f>SUM(D17:AF17)</f>
        <v>0</v>
      </c>
      <c r="AI17" s="141" t="str">
        <f>IF(AH17=0,"",SUM(D17:AF17)/(SUMIF(D17:AF17,"&gt;0",$D$5:$AF$5)))</f>
        <v/>
      </c>
    </row>
    <row r="18" spans="2:41" ht="18.75" customHeight="1">
      <c r="B18" s="93" t="s">
        <v>22</v>
      </c>
      <c r="C18" s="125" t="s">
        <v>6</v>
      </c>
      <c r="D18" s="93" t="str">
        <f>IFERROR(VLOOKUP($C18,List1!$B$4:$C$23,2,FALSE),"")</f>
        <v/>
      </c>
      <c r="E18" s="94" t="str">
        <f>IFERROR(VLOOKUP($C18,List1!$E$4:$F$23,2,FALSE),"")</f>
        <v/>
      </c>
      <c r="F18" s="94" t="str">
        <f>IFERROR(VLOOKUP($C18,List1!$H$4:$I$23,2,FALSE),"")</f>
        <v/>
      </c>
      <c r="G18" s="94" t="str">
        <f>IFERROR(VLOOKUP($C18,List1!$K$4:$L$23,2,FALSE),"")</f>
        <v/>
      </c>
      <c r="H18" s="94" t="str">
        <f>IFERROR(VLOOKUP($C18,List1!$N$4:$O$23,2,FALSE),"")</f>
        <v/>
      </c>
      <c r="I18" s="94" t="str">
        <f>IFERROR(VLOOKUP($C18,List1!$Q$4:$R$23,2,FALSE),"")</f>
        <v/>
      </c>
      <c r="J18" s="94" t="str">
        <f>IFERROR(VLOOKUP($C18,List1!$T$4:$U$23,2,FALSE),"")</f>
        <v/>
      </c>
      <c r="K18" s="94" t="str">
        <f>IFERROR(VLOOKUP($C18,List1!$W$4:$X$23,2,FALSE),"")</f>
        <v/>
      </c>
      <c r="L18" s="94" t="str">
        <f>IFERROR(VLOOKUP($C18,List1!$Z$4:$AA$23,2,FALSE),"")</f>
        <v/>
      </c>
      <c r="M18" s="94" t="str">
        <f>IFERROR(VLOOKUP($C18,List1!$AC$4:$AD$23,2,FALSE),"")</f>
        <v/>
      </c>
      <c r="N18" s="94" t="str">
        <f>IFERROR(VLOOKUP($C18,List1!$AF$4:$AG$23,2,FALSE),"")</f>
        <v/>
      </c>
      <c r="O18" s="94"/>
      <c r="P18" s="94" t="str">
        <f>IFERROR(VLOOKUP($C18,List1!$AL$4:$AM$23,2,FALSE),"")</f>
        <v/>
      </c>
      <c r="Q18" s="94" t="str">
        <f>IFERROR(VLOOKUP($C18,List1!$AO$4:$AP$23,2,FALSE),"")</f>
        <v/>
      </c>
      <c r="R18" s="94" t="str">
        <f>IFERROR(VLOOKUP($C18,List1!$AR$4:$AS$23,2,FALSE),"")</f>
        <v/>
      </c>
      <c r="S18" s="94" t="str">
        <f>IFERROR(VLOOKUP($C18,List1!$AU$4:$AV$23,2,FALSE),"")</f>
        <v/>
      </c>
      <c r="T18" s="94" t="str">
        <f>IFERROR(VLOOKUP($C18,List1!$AX$4:$AY$23,2,FALSE),"")</f>
        <v/>
      </c>
      <c r="U18" s="94" t="str">
        <f>IFERROR(VLOOKUP($C18,List1!$BA$4:$BB$23,2,FALSE),"")</f>
        <v/>
      </c>
      <c r="V18" s="94" t="str">
        <f>IFERROR(VLOOKUP($C18,List1!$BD$4:$BE$23,2,FALSE),"")</f>
        <v/>
      </c>
      <c r="W18" s="94" t="str">
        <f>IFERROR(VLOOKUP($C18,List1!$BG$4:$BH$23,2,FALSE),"")</f>
        <v/>
      </c>
      <c r="X18" s="94" t="str">
        <f>IFERROR(VLOOKUP($C18,List1!$BJ$4:$BK$23,2,FALSE),"")</f>
        <v/>
      </c>
      <c r="Y18" s="94" t="str">
        <f>IFERROR(VLOOKUP($C18,List1!$BM$4:$BN$23,2,FALSE),"")</f>
        <v/>
      </c>
      <c r="Z18" s="94" t="str">
        <f>IFERROR(VLOOKUP($C18,List1!$BP$4:$BQ$23,2,FALSE),"")</f>
        <v/>
      </c>
      <c r="AA18" s="94" t="str">
        <f>IFERROR(VLOOKUP($C18,List1!$BS$4:$BT$23,2,FALSE),"")</f>
        <v/>
      </c>
      <c r="AB18" s="94" t="str">
        <f>IFERROR(VLOOKUP($C18,List1!$BV$4:$BW$23,2,FALSE),"")</f>
        <v/>
      </c>
      <c r="AC18" s="94" t="str">
        <f>IFERROR(VLOOKUP($C18,List1!$BY$4:$BZ$23,2,FALSE),"")</f>
        <v/>
      </c>
      <c r="AD18" s="94" t="str">
        <f>IFERROR(VLOOKUP($C18,List1!$CB$4:$CC$23,2,FALSE),"")</f>
        <v/>
      </c>
      <c r="AE18" s="94" t="str">
        <f>IFERROR(VLOOKUP($C18,List1!$CE$4:$CF$23,2,FALSE),"")</f>
        <v/>
      </c>
      <c r="AF18" s="132" t="str">
        <f>IFERROR(VLOOKUP($C18,List1!$CH$4:$CI$23,2,FALSE),"")</f>
        <v/>
      </c>
      <c r="AG18" s="136">
        <f>VLOOKUP(C18,'Pomocná data'!AE:BF,28,FALSE)</f>
        <v>0</v>
      </c>
      <c r="AH18" s="140">
        <f>SUM(D18:AF18)</f>
        <v>0</v>
      </c>
      <c r="AI18" s="141" t="str">
        <f>IF(AH18=0,"",SUM(D18:AF18)/(SUMIF(D18:AF18,"&gt;0",$D$5:$AF$5)))</f>
        <v/>
      </c>
    </row>
    <row r="19" spans="2:41" ht="18.75" customHeight="1">
      <c r="B19" s="93" t="s">
        <v>23</v>
      </c>
      <c r="C19" s="125" t="s">
        <v>16</v>
      </c>
      <c r="D19" s="93" t="str">
        <f>IFERROR(VLOOKUP($C19,List1!$B$4:$C$23,2,FALSE),"")</f>
        <v/>
      </c>
      <c r="E19" s="94" t="str">
        <f>IFERROR(VLOOKUP($C19,List1!$E$4:$F$23,2,FALSE),"")</f>
        <v/>
      </c>
      <c r="F19" s="94" t="str">
        <f>IFERROR(VLOOKUP($C19,List1!$H$4:$I$23,2,FALSE),"")</f>
        <v/>
      </c>
      <c r="G19" s="94" t="str">
        <f>IFERROR(VLOOKUP($C19,List1!$K$4:$L$23,2,FALSE),"")</f>
        <v/>
      </c>
      <c r="H19" s="94" t="str">
        <f>IFERROR(VLOOKUP($C19,List1!$N$4:$O$23,2,FALSE),"")</f>
        <v/>
      </c>
      <c r="I19" s="94" t="str">
        <f>IFERROR(VLOOKUP($C19,List1!$Q$4:$R$23,2,FALSE),"")</f>
        <v/>
      </c>
      <c r="J19" s="94" t="str">
        <f>IFERROR(VLOOKUP($C19,List1!$T$4:$U$23,2,FALSE),"")</f>
        <v/>
      </c>
      <c r="K19" s="94" t="str">
        <f>IFERROR(VLOOKUP($C19,List1!$W$4:$X$23,2,FALSE),"")</f>
        <v/>
      </c>
      <c r="L19" s="94" t="str">
        <f>IFERROR(VLOOKUP($C19,List1!$Z$4:$AA$23,2,FALSE),"")</f>
        <v/>
      </c>
      <c r="M19" s="94" t="str">
        <f>IFERROR(VLOOKUP($C19,List1!$AC$4:$AD$23,2,FALSE),"")</f>
        <v/>
      </c>
      <c r="N19" s="94" t="str">
        <f>IFERROR(VLOOKUP($C19,List1!$AF$4:$AG$23,2,FALSE),"")</f>
        <v/>
      </c>
      <c r="O19" s="94"/>
      <c r="P19" s="94" t="str">
        <f>IFERROR(VLOOKUP($C19,List1!$AL$4:$AM$23,2,FALSE),"")</f>
        <v/>
      </c>
      <c r="Q19" s="94" t="str">
        <f>IFERROR(VLOOKUP($C19,List1!$AO$4:$AP$23,2,FALSE),"")</f>
        <v/>
      </c>
      <c r="R19" s="94" t="str">
        <f>IFERROR(VLOOKUP($C19,List1!$AR$4:$AS$23,2,FALSE),"")</f>
        <v/>
      </c>
      <c r="S19" s="94" t="str">
        <f>IFERROR(VLOOKUP($C19,List1!$AU$4:$AV$23,2,FALSE),"")</f>
        <v/>
      </c>
      <c r="T19" s="94" t="str">
        <f>IFERROR(VLOOKUP($C19,List1!$AX$4:$AY$23,2,FALSE),"")</f>
        <v/>
      </c>
      <c r="U19" s="94" t="str">
        <f>IFERROR(VLOOKUP($C19,List1!$BA$4:$BB$23,2,FALSE),"")</f>
        <v/>
      </c>
      <c r="V19" s="94" t="str">
        <f>IFERROR(VLOOKUP($C19,List1!$BD$4:$BE$23,2,FALSE),"")</f>
        <v/>
      </c>
      <c r="W19" s="94" t="str">
        <f>IFERROR(VLOOKUP($C19,List1!$BG$4:$BH$23,2,FALSE),"")</f>
        <v/>
      </c>
      <c r="X19" s="94" t="str">
        <f>IFERROR(VLOOKUP($C19,List1!$BJ$4:$BK$23,2,FALSE),"")</f>
        <v/>
      </c>
      <c r="Y19" s="94" t="str">
        <f>IFERROR(VLOOKUP($C19,List1!$BM$4:$BN$23,2,FALSE),"")</f>
        <v/>
      </c>
      <c r="Z19" s="94" t="str">
        <f>IFERROR(VLOOKUP($C19,List1!$BP$4:$BQ$23,2,FALSE),"")</f>
        <v/>
      </c>
      <c r="AA19" s="94" t="str">
        <f>IFERROR(VLOOKUP($C19,List1!$BS$4:$BT$23,2,FALSE),"")</f>
        <v/>
      </c>
      <c r="AB19" s="94" t="str">
        <f>IFERROR(VLOOKUP($C19,List1!$BV$4:$BW$23,2,FALSE),"")</f>
        <v/>
      </c>
      <c r="AC19" s="94" t="str">
        <f>IFERROR(VLOOKUP($C19,List1!$BY$4:$BZ$23,2,FALSE),"")</f>
        <v/>
      </c>
      <c r="AD19" s="94" t="str">
        <f>IFERROR(VLOOKUP($C19,List1!$CB$4:$CC$23,2,FALSE),"")</f>
        <v/>
      </c>
      <c r="AE19" s="94" t="str">
        <f>IFERROR(VLOOKUP($C19,List1!$CE$4:$CF$23,2,FALSE),"")</f>
        <v/>
      </c>
      <c r="AF19" s="132" t="str">
        <f>IFERROR(VLOOKUP($C19,List1!$CH$4:$CI$23,2,FALSE),"")</f>
        <v/>
      </c>
      <c r="AG19" s="136">
        <f>VLOOKUP(C19,'Pomocná data'!AE:BF,28,FALSE)</f>
        <v>0</v>
      </c>
      <c r="AH19" s="140">
        <f>SUM(D19:AF19)</f>
        <v>0</v>
      </c>
      <c r="AI19" s="141" t="str">
        <f>IF(AH19=0,"",SUM(D19:AF19)/(SUMIF(D19:AF19,"&gt;0",$D$5:$AF$5)))</f>
        <v/>
      </c>
    </row>
    <row r="20" spans="2:41" ht="18.75" customHeight="1">
      <c r="B20" s="93" t="s">
        <v>24</v>
      </c>
      <c r="C20" s="124" t="s">
        <v>130</v>
      </c>
      <c r="D20" s="93" t="str">
        <f>IFERROR(VLOOKUP($C20,List1!$B$4:$C$23,2,FALSE),"")</f>
        <v/>
      </c>
      <c r="E20" s="94" t="str">
        <f>IFERROR(VLOOKUP($C20,List1!$E$4:$F$23,2,FALSE),"")</f>
        <v/>
      </c>
      <c r="F20" s="94" t="str">
        <f>IFERROR(VLOOKUP($C20,List1!$H$4:$I$23,2,FALSE),"")</f>
        <v/>
      </c>
      <c r="G20" s="94" t="str">
        <f>IFERROR(VLOOKUP($C20,List1!$K$4:$L$23,2,FALSE),"")</f>
        <v/>
      </c>
      <c r="H20" s="94" t="str">
        <f>IFERROR(VLOOKUP($C20,List1!$N$4:$O$23,2,FALSE),"")</f>
        <v/>
      </c>
      <c r="I20" s="94" t="str">
        <f>IFERROR(VLOOKUP($C20,List1!$Q$4:$R$23,2,FALSE),"")</f>
        <v/>
      </c>
      <c r="J20" s="94" t="str">
        <f>IFERROR(VLOOKUP($C20,List1!$T$4:$U$23,2,FALSE),"")</f>
        <v/>
      </c>
      <c r="K20" s="94" t="str">
        <f>IFERROR(VLOOKUP($C20,List1!$W$4:$X$23,2,FALSE),"")</f>
        <v/>
      </c>
      <c r="L20" s="94" t="str">
        <f>IFERROR(VLOOKUP($C20,List1!$Z$4:$AA$23,2,FALSE),"")</f>
        <v/>
      </c>
      <c r="M20" s="94" t="str">
        <f>IFERROR(VLOOKUP($C20,List1!$AC$4:$AD$23,2,FALSE),"")</f>
        <v/>
      </c>
      <c r="N20" s="94" t="str">
        <f>IFERROR(VLOOKUP($C20,List1!$AF$4:$AG$23,2,FALSE),"")</f>
        <v/>
      </c>
      <c r="O20" s="94"/>
      <c r="P20" s="94" t="str">
        <f>IFERROR(VLOOKUP($C20,List1!$AL$4:$AM$23,2,FALSE),"")</f>
        <v/>
      </c>
      <c r="Q20" s="94" t="str">
        <f>IFERROR(VLOOKUP($C20,List1!$AO$4:$AP$23,2,FALSE),"")</f>
        <v/>
      </c>
      <c r="R20" s="94" t="str">
        <f>IFERROR(VLOOKUP($C20,List1!$AR$4:$AS$23,2,FALSE),"")</f>
        <v/>
      </c>
      <c r="S20" s="94" t="str">
        <f>IFERROR(VLOOKUP($C20,List1!$AU$4:$AV$23,2,FALSE),"")</f>
        <v/>
      </c>
      <c r="T20" s="94" t="str">
        <f>IFERROR(VLOOKUP($C20,List1!$AX$4:$AY$23,2,FALSE),"")</f>
        <v/>
      </c>
      <c r="U20" s="94" t="str">
        <f>IFERROR(VLOOKUP($C20,List1!$BA$4:$BB$23,2,FALSE),"")</f>
        <v/>
      </c>
      <c r="V20" s="94" t="str">
        <f>IFERROR(VLOOKUP($C20,List1!$BD$4:$BE$23,2,FALSE),"")</f>
        <v/>
      </c>
      <c r="W20" s="94" t="str">
        <f>IFERROR(VLOOKUP($C20,List1!$BG$4:$BH$23,2,FALSE),"")</f>
        <v/>
      </c>
      <c r="X20" s="94" t="str">
        <f>IFERROR(VLOOKUP($C20,List1!$BJ$4:$BK$23,2,FALSE),"")</f>
        <v/>
      </c>
      <c r="Y20" s="94" t="str">
        <f>IFERROR(VLOOKUP($C20,List1!$BM$4:$BN$23,2,FALSE),"")</f>
        <v/>
      </c>
      <c r="Z20" s="94" t="str">
        <f>IFERROR(VLOOKUP($C20,List1!$BP$4:$BQ$23,2,FALSE),"")</f>
        <v/>
      </c>
      <c r="AA20" s="94" t="str">
        <f>IFERROR(VLOOKUP($C20,List1!$BS$4:$BT$23,2,FALSE),"")</f>
        <v/>
      </c>
      <c r="AB20" s="94" t="str">
        <f>IFERROR(VLOOKUP($C20,List1!$BV$4:$BW$23,2,FALSE),"")</f>
        <v/>
      </c>
      <c r="AC20" s="94" t="str">
        <f>IFERROR(VLOOKUP($C20,List1!$BY$4:$BZ$23,2,FALSE),"")</f>
        <v/>
      </c>
      <c r="AD20" s="94" t="str">
        <f>IFERROR(VLOOKUP($C20,List1!$CB$4:$CC$23,2,FALSE),"")</f>
        <v/>
      </c>
      <c r="AE20" s="94" t="str">
        <f>IFERROR(VLOOKUP($C20,List1!$CE$4:$CF$23,2,FALSE),"")</f>
        <v/>
      </c>
      <c r="AF20" s="132" t="str">
        <f>IFERROR(VLOOKUP($C20,List1!$CH$4:$CI$23,2,FALSE),"")</f>
        <v/>
      </c>
      <c r="AG20" s="136">
        <f>VLOOKUP(C20,'Pomocná data'!AE:BF,28,FALSE)</f>
        <v>0</v>
      </c>
      <c r="AH20" s="140">
        <f>SUM(D20:AF20)</f>
        <v>0</v>
      </c>
      <c r="AI20" s="141" t="str">
        <f>IF(AH20=0,"",SUM(D20:AF20)/(SUMIF(D20:AF20,"&gt;0",$D$5:$AF$5)))</f>
        <v/>
      </c>
    </row>
    <row r="21" spans="2:41" ht="18.75" customHeight="1">
      <c r="B21" s="93" t="s">
        <v>26</v>
      </c>
      <c r="C21" s="124" t="s">
        <v>129</v>
      </c>
      <c r="D21" s="93" t="str">
        <f>IFERROR(VLOOKUP($C21,List1!$B$4:$C$23,2,FALSE),"")</f>
        <v/>
      </c>
      <c r="E21" s="94" t="str">
        <f>IFERROR(VLOOKUP($C21,List1!$E$4:$F$23,2,FALSE),"")</f>
        <v/>
      </c>
      <c r="F21" s="94" t="str">
        <f>IFERROR(VLOOKUP($C21,List1!$H$4:$I$23,2,FALSE),"")</f>
        <v/>
      </c>
      <c r="G21" s="94" t="str">
        <f>IFERROR(VLOOKUP($C21,List1!$K$4:$L$23,2,FALSE),"")</f>
        <v/>
      </c>
      <c r="H21" s="94" t="str">
        <f>IFERROR(VLOOKUP($C21,List1!$N$4:$O$23,2,FALSE),"")</f>
        <v/>
      </c>
      <c r="I21" s="94" t="str">
        <f>IFERROR(VLOOKUP($C21,List1!$Q$4:$R$23,2,FALSE),"")</f>
        <v/>
      </c>
      <c r="J21" s="94" t="str">
        <f>IFERROR(VLOOKUP($C21,List1!$T$4:$U$23,2,FALSE),"")</f>
        <v/>
      </c>
      <c r="K21" s="94" t="str">
        <f>IFERROR(VLOOKUP($C21,List1!$W$4:$X$23,2,FALSE),"")</f>
        <v/>
      </c>
      <c r="L21" s="94" t="str">
        <f>IFERROR(VLOOKUP($C21,List1!$Z$4:$AA$23,2,FALSE),"")</f>
        <v/>
      </c>
      <c r="M21" s="94" t="str">
        <f>IFERROR(VLOOKUP($C21,List1!$AC$4:$AD$23,2,FALSE),"")</f>
        <v/>
      </c>
      <c r="N21" s="94" t="str">
        <f>IFERROR(VLOOKUP($C21,List1!$AF$4:$AG$23,2,FALSE),"")</f>
        <v/>
      </c>
      <c r="O21" s="94"/>
      <c r="P21" s="94" t="str">
        <f>IFERROR(VLOOKUP($C21,List1!$AL$4:$AM$23,2,FALSE),"")</f>
        <v/>
      </c>
      <c r="Q21" s="94" t="str">
        <f>IFERROR(VLOOKUP($C21,List1!$AO$4:$AP$23,2,FALSE),"")</f>
        <v/>
      </c>
      <c r="R21" s="94" t="str">
        <f>IFERROR(VLOOKUP($C21,List1!$AR$4:$AS$23,2,FALSE),"")</f>
        <v/>
      </c>
      <c r="S21" s="94" t="str">
        <f>IFERROR(VLOOKUP($C21,List1!$AU$4:$AV$23,2,FALSE),"")</f>
        <v/>
      </c>
      <c r="T21" s="94" t="str">
        <f>IFERROR(VLOOKUP($C21,List1!$AX$4:$AY$23,2,FALSE),"")</f>
        <v/>
      </c>
      <c r="U21" s="94" t="str">
        <f>IFERROR(VLOOKUP($C21,List1!$BA$4:$BB$23,2,FALSE),"")</f>
        <v/>
      </c>
      <c r="V21" s="94" t="str">
        <f>IFERROR(VLOOKUP($C21,List1!$BD$4:$BE$23,2,FALSE),"")</f>
        <v/>
      </c>
      <c r="W21" s="94" t="str">
        <f>IFERROR(VLOOKUP($C21,List1!$BG$4:$BH$23,2,FALSE),"")</f>
        <v/>
      </c>
      <c r="X21" s="94" t="str">
        <f>IFERROR(VLOOKUP($C21,List1!$BJ$4:$BK$23,2,FALSE),"")</f>
        <v/>
      </c>
      <c r="Y21" s="94" t="str">
        <f>IFERROR(VLOOKUP($C21,List1!$BM$4:$BN$23,2,FALSE),"")</f>
        <v/>
      </c>
      <c r="Z21" s="94" t="str">
        <f>IFERROR(VLOOKUP($C21,List1!$BP$4:$BQ$23,2,FALSE),"")</f>
        <v/>
      </c>
      <c r="AA21" s="94" t="str">
        <f>IFERROR(VLOOKUP($C21,List1!$BS$4:$BT$23,2,FALSE),"")</f>
        <v/>
      </c>
      <c r="AB21" s="94" t="str">
        <f>IFERROR(VLOOKUP($C21,List1!$BV$4:$BW$23,2,FALSE),"")</f>
        <v/>
      </c>
      <c r="AC21" s="94" t="str">
        <f>IFERROR(VLOOKUP($C21,List1!$BY$4:$BZ$23,2,FALSE),"")</f>
        <v/>
      </c>
      <c r="AD21" s="94" t="str">
        <f>IFERROR(VLOOKUP($C21,List1!$CB$4:$CC$23,2,FALSE),"")</f>
        <v/>
      </c>
      <c r="AE21" s="94" t="str">
        <f>IFERROR(VLOOKUP($C21,List1!$CE$4:$CF$23,2,FALSE),"")</f>
        <v/>
      </c>
      <c r="AF21" s="132" t="str">
        <f>IFERROR(VLOOKUP($C21,List1!$CH$4:$CI$23,2,FALSE),"")</f>
        <v/>
      </c>
      <c r="AG21" s="136">
        <f>VLOOKUP(C21,'Pomocná data'!AE:BF,28,FALSE)</f>
        <v>0</v>
      </c>
      <c r="AH21" s="140">
        <f>SUM(D21:AF21)</f>
        <v>0</v>
      </c>
      <c r="AI21" s="141" t="str">
        <f>IF(AH21=0,"",SUM(D21:AF21)/(SUMIF(D21:AF21,"&gt;0",$D$5:$AF$5)))</f>
        <v/>
      </c>
    </row>
    <row r="22" spans="2:41" ht="18.75" customHeight="1">
      <c r="B22" s="93" t="s">
        <v>27</v>
      </c>
      <c r="C22" s="126" t="s">
        <v>114</v>
      </c>
      <c r="D22" s="93" t="str">
        <f>IFERROR(VLOOKUP($C22,List1!$B$4:$C$23,2,FALSE),"")</f>
        <v/>
      </c>
      <c r="E22" s="94" t="str">
        <f>IFERROR(VLOOKUP($C22,List1!$E$4:$F$23,2,FALSE),"")</f>
        <v/>
      </c>
      <c r="F22" s="94" t="str">
        <f>IFERROR(VLOOKUP($C22,List1!$H$4:$I$23,2,FALSE),"")</f>
        <v/>
      </c>
      <c r="G22" s="94" t="str">
        <f>IFERROR(VLOOKUP($C22,List1!$K$4:$L$23,2,FALSE),"")</f>
        <v/>
      </c>
      <c r="H22" s="94" t="str">
        <f>IFERROR(VLOOKUP($C22,List1!$N$4:$O$23,2,FALSE),"")</f>
        <v/>
      </c>
      <c r="I22" s="94" t="str">
        <f>IFERROR(VLOOKUP($C22,List1!$Q$4:$R$23,2,FALSE),"")</f>
        <v/>
      </c>
      <c r="J22" s="94" t="str">
        <f>IFERROR(VLOOKUP($C22,List1!$T$4:$U$23,2,FALSE),"")</f>
        <v/>
      </c>
      <c r="K22" s="94" t="str">
        <f>IFERROR(VLOOKUP($C22,List1!$W$4:$X$23,2,FALSE),"")</f>
        <v/>
      </c>
      <c r="L22" s="94" t="str">
        <f>IFERROR(VLOOKUP($C22,List1!$Z$4:$AA$23,2,FALSE),"")</f>
        <v/>
      </c>
      <c r="M22" s="94" t="str">
        <f>IFERROR(VLOOKUP($C22,List1!$AC$4:$AD$23,2,FALSE),"")</f>
        <v/>
      </c>
      <c r="N22" s="94" t="str">
        <f>IFERROR(VLOOKUP($C22,List1!$AF$4:$AG$23,2,FALSE),"")</f>
        <v/>
      </c>
      <c r="O22" s="94"/>
      <c r="P22" s="94" t="str">
        <f>IFERROR(VLOOKUP($C22,List1!$AL$4:$AM$23,2,FALSE),"")</f>
        <v/>
      </c>
      <c r="Q22" s="94" t="str">
        <f>IFERROR(VLOOKUP($C22,List1!$AO$4:$AP$23,2,FALSE),"")</f>
        <v/>
      </c>
      <c r="R22" s="94" t="str">
        <f>IFERROR(VLOOKUP($C22,List1!$AR$4:$AS$23,2,FALSE),"")</f>
        <v/>
      </c>
      <c r="S22" s="94" t="str">
        <f>IFERROR(VLOOKUP($C22,List1!$AU$4:$AV$23,2,FALSE),"")</f>
        <v/>
      </c>
      <c r="T22" s="94" t="str">
        <f>IFERROR(VLOOKUP($C22,List1!$AX$4:$AY$23,2,FALSE),"")</f>
        <v/>
      </c>
      <c r="U22" s="94" t="str">
        <f>IFERROR(VLOOKUP($C22,List1!$BA$4:$BB$23,2,FALSE),"")</f>
        <v/>
      </c>
      <c r="V22" s="94" t="str">
        <f>IFERROR(VLOOKUP($C22,List1!$BD$4:$BE$23,2,FALSE),"")</f>
        <v/>
      </c>
      <c r="W22" s="94" t="str">
        <f>IFERROR(VLOOKUP($C22,List1!$BG$4:$BH$23,2,FALSE),"")</f>
        <v/>
      </c>
      <c r="X22" s="94" t="str">
        <f>IFERROR(VLOOKUP($C22,List1!$BJ$4:$BK$23,2,FALSE),"")</f>
        <v/>
      </c>
      <c r="Y22" s="94" t="str">
        <f>IFERROR(VLOOKUP($C22,List1!$BM$4:$BN$23,2,FALSE),"")</f>
        <v/>
      </c>
      <c r="Z22" s="94" t="str">
        <f>IFERROR(VLOOKUP($C22,List1!$BP$4:$BQ$23,2,FALSE),"")</f>
        <v/>
      </c>
      <c r="AA22" s="94" t="str">
        <f>IFERROR(VLOOKUP($C22,List1!$BS$4:$BT$23,2,FALSE),"")</f>
        <v/>
      </c>
      <c r="AB22" s="94" t="str">
        <f>IFERROR(VLOOKUP($C22,List1!$BV$4:$BW$23,2,FALSE),"")</f>
        <v/>
      </c>
      <c r="AC22" s="94" t="str">
        <f>IFERROR(VLOOKUP($C22,List1!$BY$4:$BZ$23,2,FALSE),"")</f>
        <v/>
      </c>
      <c r="AD22" s="94" t="str">
        <f>IFERROR(VLOOKUP($C22,List1!$CB$4:$CC$23,2,FALSE),"")</f>
        <v/>
      </c>
      <c r="AE22" s="94" t="str">
        <f>IFERROR(VLOOKUP($C22,List1!$CE$4:$CF$23,2,FALSE),"")</f>
        <v/>
      </c>
      <c r="AF22" s="132" t="str">
        <f>IFERROR(VLOOKUP($C22,List1!$CH$4:$CI$23,2,FALSE),"")</f>
        <v/>
      </c>
      <c r="AG22" s="136">
        <f>VLOOKUP(C22,'Pomocná data'!AE:BF,28,FALSE)</f>
        <v>0</v>
      </c>
      <c r="AH22" s="140">
        <f>SUM(D22:AF22)</f>
        <v>0</v>
      </c>
      <c r="AI22" s="141" t="str">
        <f>IF(AH22=0,"",SUM(D22:AF22)/(SUMIF(D22:AF22,"&gt;0",$D$5:$AF$5)))</f>
        <v/>
      </c>
    </row>
    <row r="23" spans="2:41" ht="18.75" customHeight="1">
      <c r="B23" s="93" t="s">
        <v>28</v>
      </c>
      <c r="C23" s="126" t="s">
        <v>105</v>
      </c>
      <c r="D23" s="93" t="str">
        <f>IFERROR(VLOOKUP($C23,List1!$B$4:$C$23,2,FALSE),"")</f>
        <v/>
      </c>
      <c r="E23" s="94" t="str">
        <f>IFERROR(VLOOKUP($C23,List1!$E$4:$F$23,2,FALSE),"")</f>
        <v/>
      </c>
      <c r="F23" s="94" t="str">
        <f>IFERROR(VLOOKUP($C23,List1!$H$4:$I$23,2,FALSE),"")</f>
        <v/>
      </c>
      <c r="G23" s="94" t="str">
        <f>IFERROR(VLOOKUP($C23,List1!$K$4:$L$23,2,FALSE),"")</f>
        <v/>
      </c>
      <c r="H23" s="94" t="str">
        <f>IFERROR(VLOOKUP($C23,List1!$N$4:$O$23,2,FALSE),"")</f>
        <v/>
      </c>
      <c r="I23" s="94" t="str">
        <f>IFERROR(VLOOKUP($C23,List1!$Q$4:$R$23,2,FALSE),"")</f>
        <v/>
      </c>
      <c r="J23" s="94" t="str">
        <f>IFERROR(VLOOKUP($C23,List1!$T$4:$U$23,2,FALSE),"")</f>
        <v/>
      </c>
      <c r="K23" s="94" t="str">
        <f>IFERROR(VLOOKUP($C23,List1!$W$4:$X$23,2,FALSE),"")</f>
        <v/>
      </c>
      <c r="L23" s="94" t="str">
        <f>IFERROR(VLOOKUP($C23,List1!$Z$4:$AA$23,2,FALSE),"")</f>
        <v/>
      </c>
      <c r="M23" s="94" t="str">
        <f>IFERROR(VLOOKUP($C23,List1!$AC$4:$AD$23,2,FALSE),"")</f>
        <v/>
      </c>
      <c r="N23" s="94" t="str">
        <f>IFERROR(VLOOKUP($C23,List1!$AF$4:$AG$23,2,FALSE),"")</f>
        <v/>
      </c>
      <c r="O23" s="94"/>
      <c r="P23" s="94" t="str">
        <f>IFERROR(VLOOKUP($C23,List1!$AL$4:$AM$23,2,FALSE),"")</f>
        <v/>
      </c>
      <c r="Q23" s="94" t="str">
        <f>IFERROR(VLOOKUP($C23,List1!$AO$4:$AP$23,2,FALSE),"")</f>
        <v/>
      </c>
      <c r="R23" s="94" t="str">
        <f>IFERROR(VLOOKUP($C23,List1!$AR$4:$AS$23,2,FALSE),"")</f>
        <v/>
      </c>
      <c r="S23" s="94" t="str">
        <f>IFERROR(VLOOKUP($C23,List1!$AU$4:$AV$23,2,FALSE),"")</f>
        <v/>
      </c>
      <c r="T23" s="94" t="str">
        <f>IFERROR(VLOOKUP($C23,List1!$AX$4:$AY$23,2,FALSE),"")</f>
        <v/>
      </c>
      <c r="U23" s="94" t="str">
        <f>IFERROR(VLOOKUP($C23,List1!$BA$4:$BB$23,2,FALSE),"")</f>
        <v/>
      </c>
      <c r="V23" s="94" t="str">
        <f>IFERROR(VLOOKUP($C23,List1!$BD$4:$BE$23,2,FALSE),"")</f>
        <v/>
      </c>
      <c r="W23" s="94" t="str">
        <f>IFERROR(VLOOKUP($C23,List1!$BG$4:$BH$23,2,FALSE),"")</f>
        <v/>
      </c>
      <c r="X23" s="94" t="str">
        <f>IFERROR(VLOOKUP($C23,List1!$BJ$4:$BK$23,2,FALSE),"")</f>
        <v/>
      </c>
      <c r="Y23" s="94" t="str">
        <f>IFERROR(VLOOKUP($C23,List1!$BM$4:$BN$23,2,FALSE),"")</f>
        <v/>
      </c>
      <c r="Z23" s="94" t="str">
        <f>IFERROR(VLOOKUP($C23,List1!$BP$4:$BQ$23,2,FALSE),"")</f>
        <v/>
      </c>
      <c r="AA23" s="94" t="str">
        <f>IFERROR(VLOOKUP($C23,List1!$BS$4:$BT$23,2,FALSE),"")</f>
        <v/>
      </c>
      <c r="AB23" s="94" t="str">
        <f>IFERROR(VLOOKUP($C23,List1!$BV$4:$BW$23,2,FALSE),"")</f>
        <v/>
      </c>
      <c r="AC23" s="94" t="str">
        <f>IFERROR(VLOOKUP($C23,List1!$BY$4:$BZ$23,2,FALSE),"")</f>
        <v/>
      </c>
      <c r="AD23" s="94" t="str">
        <f>IFERROR(VLOOKUP($C23,List1!$CB$4:$CC$23,2,FALSE),"")</f>
        <v/>
      </c>
      <c r="AE23" s="94" t="str">
        <f>IFERROR(VLOOKUP($C23,List1!$CE$4:$CF$23,2,FALSE),"")</f>
        <v/>
      </c>
      <c r="AF23" s="132" t="str">
        <f>IFERROR(VLOOKUP($C23,List1!$CH$4:$CI$23,2,FALSE),"")</f>
        <v/>
      </c>
      <c r="AG23" s="136">
        <f>VLOOKUP(C23,'Pomocná data'!AE:BF,28,FALSE)</f>
        <v>0</v>
      </c>
      <c r="AH23" s="140">
        <f>SUM(D23:AF23)</f>
        <v>0</v>
      </c>
      <c r="AI23" s="141" t="str">
        <f>IF(AH23=0,"",SUM(D23:AF23)/(SUMIF(D23:AF23,"&gt;0",$D$5:$AF$5)))</f>
        <v/>
      </c>
      <c r="AO23" s="14"/>
    </row>
    <row r="24" spans="2:41" ht="18.75" customHeight="1">
      <c r="B24" s="93" t="s">
        <v>29</v>
      </c>
      <c r="C24" s="124" t="s">
        <v>120</v>
      </c>
      <c r="D24" s="93" t="str">
        <f>IFERROR(VLOOKUP($C24,List1!$B$4:$C$23,2,FALSE),"")</f>
        <v/>
      </c>
      <c r="E24" s="94" t="str">
        <f>IFERROR(VLOOKUP($C24,List1!$E$4:$F$23,2,FALSE),"")</f>
        <v/>
      </c>
      <c r="F24" s="94" t="str">
        <f>IFERROR(VLOOKUP($C24,List1!$H$4:$I$23,2,FALSE),"")</f>
        <v/>
      </c>
      <c r="G24" s="94" t="str">
        <f>IFERROR(VLOOKUP($C24,List1!$K$4:$L$23,2,FALSE),"")</f>
        <v/>
      </c>
      <c r="H24" s="94" t="str">
        <f>IFERROR(VLOOKUP($C24,List1!$N$4:$O$23,2,FALSE),"")</f>
        <v/>
      </c>
      <c r="I24" s="94" t="str">
        <f>IFERROR(VLOOKUP($C24,List1!$Q$4:$R$23,2,FALSE),"")</f>
        <v/>
      </c>
      <c r="J24" s="94" t="str">
        <f>IFERROR(VLOOKUP($C24,List1!$T$4:$U$23,2,FALSE),"")</f>
        <v/>
      </c>
      <c r="K24" s="94" t="str">
        <f>IFERROR(VLOOKUP($C24,List1!$W$4:$X$23,2,FALSE),"")</f>
        <v/>
      </c>
      <c r="L24" s="94" t="str">
        <f>IFERROR(VLOOKUP($C24,List1!$Z$4:$AA$23,2,FALSE),"")</f>
        <v/>
      </c>
      <c r="M24" s="94" t="str">
        <f>IFERROR(VLOOKUP($C24,List1!$AC$4:$AD$23,2,FALSE),"")</f>
        <v/>
      </c>
      <c r="N24" s="94" t="str">
        <f>IFERROR(VLOOKUP($C24,List1!$AF$4:$AG$23,2,FALSE),"")</f>
        <v/>
      </c>
      <c r="O24" s="94"/>
      <c r="P24" s="94" t="str">
        <f>IFERROR(VLOOKUP($C24,List1!$AL$4:$AM$23,2,FALSE),"")</f>
        <v/>
      </c>
      <c r="Q24" s="94" t="str">
        <f>IFERROR(VLOOKUP($C24,List1!$AO$4:$AP$23,2,FALSE),"")</f>
        <v/>
      </c>
      <c r="R24" s="94" t="str">
        <f>IFERROR(VLOOKUP($C24,List1!$AR$4:$AS$23,2,FALSE),"")</f>
        <v/>
      </c>
      <c r="S24" s="94" t="str">
        <f>IFERROR(VLOOKUP($C24,List1!$AU$4:$AV$23,2,FALSE),"")</f>
        <v/>
      </c>
      <c r="T24" s="94" t="str">
        <f>IFERROR(VLOOKUP($C24,List1!$AX$4:$AY$23,2,FALSE),"")</f>
        <v/>
      </c>
      <c r="U24" s="94" t="str">
        <f>IFERROR(VLOOKUP($C24,List1!$BA$4:$BB$23,2,FALSE),"")</f>
        <v/>
      </c>
      <c r="V24" s="94" t="str">
        <f>IFERROR(VLOOKUP($C24,List1!$BD$4:$BE$23,2,FALSE),"")</f>
        <v/>
      </c>
      <c r="W24" s="94" t="str">
        <f>IFERROR(VLOOKUP($C24,List1!$BG$4:$BH$23,2,FALSE),"")</f>
        <v/>
      </c>
      <c r="X24" s="94" t="str">
        <f>IFERROR(VLOOKUP($C24,List1!$BJ$4:$BK$23,2,FALSE),"")</f>
        <v/>
      </c>
      <c r="Y24" s="94" t="str">
        <f>IFERROR(VLOOKUP($C24,List1!$BM$4:$BN$23,2,FALSE),"")</f>
        <v/>
      </c>
      <c r="Z24" s="94" t="str">
        <f>IFERROR(VLOOKUP($C24,List1!$BP$4:$BQ$23,2,FALSE),"")</f>
        <v/>
      </c>
      <c r="AA24" s="94" t="str">
        <f>IFERROR(VLOOKUP($C24,List1!$BS$4:$BT$23,2,FALSE),"")</f>
        <v/>
      </c>
      <c r="AB24" s="94" t="str">
        <f>IFERROR(VLOOKUP($C24,List1!$BV$4:$BW$23,2,FALSE),"")</f>
        <v/>
      </c>
      <c r="AC24" s="94" t="str">
        <f>IFERROR(VLOOKUP($C24,List1!$BY$4:$BZ$23,2,FALSE),"")</f>
        <v/>
      </c>
      <c r="AD24" s="94" t="str">
        <f>IFERROR(VLOOKUP($C24,List1!$CB$4:$CC$23,2,FALSE),"")</f>
        <v/>
      </c>
      <c r="AE24" s="94" t="str">
        <f>IFERROR(VLOOKUP($C24,List1!$CE$4:$CF$23,2,FALSE),"")</f>
        <v/>
      </c>
      <c r="AF24" s="132" t="str">
        <f>IFERROR(VLOOKUP($C24,List1!$CH$4:$CI$23,2,FALSE),"")</f>
        <v/>
      </c>
      <c r="AG24" s="136">
        <f>VLOOKUP(C24,'Pomocná data'!AE:BF,28,FALSE)</f>
        <v>0</v>
      </c>
      <c r="AH24" s="140">
        <f>SUM(D24:AF24)</f>
        <v>0</v>
      </c>
      <c r="AI24" s="141" t="str">
        <f>IF(AH24=0,"",SUM(D24:AF24)/(SUMIF(D24:AF24,"&gt;0",$D$5:$AF$5)))</f>
        <v/>
      </c>
    </row>
    <row r="25" spans="2:41" ht="18.75" customHeight="1">
      <c r="B25" s="93" t="s">
        <v>31</v>
      </c>
      <c r="C25" s="125" t="s">
        <v>36</v>
      </c>
      <c r="D25" s="93" t="str">
        <f>IFERROR(VLOOKUP($C25,List1!$B$4:$C$23,2,FALSE),"")</f>
        <v/>
      </c>
      <c r="E25" s="94" t="str">
        <f>IFERROR(VLOOKUP($C25,List1!$E$4:$F$23,2,FALSE),"")</f>
        <v/>
      </c>
      <c r="F25" s="94" t="str">
        <f>IFERROR(VLOOKUP($C25,List1!$H$4:$I$23,2,FALSE),"")</f>
        <v/>
      </c>
      <c r="G25" s="94" t="str">
        <f>IFERROR(VLOOKUP($C25,List1!$K$4:$L$23,2,FALSE),"")</f>
        <v/>
      </c>
      <c r="H25" s="94" t="str">
        <f>IFERROR(VLOOKUP($C25,List1!$N$4:$O$23,2,FALSE),"")</f>
        <v/>
      </c>
      <c r="I25" s="94" t="str">
        <f>IFERROR(VLOOKUP($C25,List1!$Q$4:$R$23,2,FALSE),"")</f>
        <v/>
      </c>
      <c r="J25" s="94" t="str">
        <f>IFERROR(VLOOKUP($C25,List1!$T$4:$U$23,2,FALSE),"")</f>
        <v/>
      </c>
      <c r="K25" s="94" t="str">
        <f>IFERROR(VLOOKUP($C25,List1!$W$4:$X$23,2,FALSE),"")</f>
        <v/>
      </c>
      <c r="L25" s="94" t="str">
        <f>IFERROR(VLOOKUP($C25,List1!$Z$4:$AA$23,2,FALSE),"")</f>
        <v/>
      </c>
      <c r="M25" s="94" t="str">
        <f>IFERROR(VLOOKUP($C25,List1!$AC$4:$AD$23,2,FALSE),"")</f>
        <v/>
      </c>
      <c r="N25" s="94" t="str">
        <f>IFERROR(VLOOKUP($C25,List1!$AF$4:$AG$23,2,FALSE),"")</f>
        <v/>
      </c>
      <c r="O25" s="94"/>
      <c r="P25" s="94" t="str">
        <f>IFERROR(VLOOKUP($C25,List1!$AL$4:$AM$23,2,FALSE),"")</f>
        <v/>
      </c>
      <c r="Q25" s="94" t="str">
        <f>IFERROR(VLOOKUP($C25,List1!$AO$4:$AP$23,2,FALSE),"")</f>
        <v/>
      </c>
      <c r="R25" s="94" t="str">
        <f>IFERROR(VLOOKUP($C25,List1!$AR$4:$AS$23,2,FALSE),"")</f>
        <v/>
      </c>
      <c r="S25" s="94" t="str">
        <f>IFERROR(VLOOKUP($C25,List1!$AU$4:$AV$23,2,FALSE),"")</f>
        <v/>
      </c>
      <c r="T25" s="94" t="str">
        <f>IFERROR(VLOOKUP($C25,List1!$AX$4:$AY$23,2,FALSE),"")</f>
        <v/>
      </c>
      <c r="U25" s="94" t="str">
        <f>IFERROR(VLOOKUP($C25,List1!$BA$4:$BB$23,2,FALSE),"")</f>
        <v/>
      </c>
      <c r="V25" s="94" t="str">
        <f>IFERROR(VLOOKUP($C25,List1!$BD$4:$BE$23,2,FALSE),"")</f>
        <v/>
      </c>
      <c r="W25" s="94" t="str">
        <f>IFERROR(VLOOKUP($C25,List1!$BG$4:$BH$23,2,FALSE),"")</f>
        <v/>
      </c>
      <c r="X25" s="94" t="str">
        <f>IFERROR(VLOOKUP($C25,List1!$BJ$4:$BK$23,2,FALSE),"")</f>
        <v/>
      </c>
      <c r="Y25" s="94" t="str">
        <f>IFERROR(VLOOKUP($C25,List1!$BM$4:$BN$23,2,FALSE),"")</f>
        <v/>
      </c>
      <c r="Z25" s="94" t="str">
        <f>IFERROR(VLOOKUP($C25,List1!$BP$4:$BQ$23,2,FALSE),"")</f>
        <v/>
      </c>
      <c r="AA25" s="94" t="str">
        <f>IFERROR(VLOOKUP($C25,List1!$BS$4:$BT$23,2,FALSE),"")</f>
        <v/>
      </c>
      <c r="AB25" s="94" t="str">
        <f>IFERROR(VLOOKUP($C25,List1!$BV$4:$BW$23,2,FALSE),"")</f>
        <v/>
      </c>
      <c r="AC25" s="94" t="str">
        <f>IFERROR(VLOOKUP($C25,List1!$BY$4:$BZ$23,2,FALSE),"")</f>
        <v/>
      </c>
      <c r="AD25" s="94" t="str">
        <f>IFERROR(VLOOKUP($C25,List1!$CB$4:$CC$23,2,FALSE),"")</f>
        <v/>
      </c>
      <c r="AE25" s="94" t="str">
        <f>IFERROR(VLOOKUP($C25,List1!$CE$4:$CF$23,2,FALSE),"")</f>
        <v/>
      </c>
      <c r="AF25" s="132" t="str">
        <f>IFERROR(VLOOKUP($C25,List1!$CH$4:$CI$23,2,FALSE),"")</f>
        <v/>
      </c>
      <c r="AG25" s="136">
        <f>VLOOKUP(C25,'Pomocná data'!AE:BF,28,FALSE)</f>
        <v>0</v>
      </c>
      <c r="AH25" s="140">
        <f>SUM(D25:AF25)</f>
        <v>0</v>
      </c>
      <c r="AI25" s="141" t="str">
        <f>IF(AH25=0,"",SUM(D25:AF25)/(SUMIF(D25:AF25,"&gt;0",$D$5:$AF$5)))</f>
        <v/>
      </c>
    </row>
    <row r="26" spans="2:41" ht="18.75" customHeight="1">
      <c r="B26" s="93" t="s">
        <v>32</v>
      </c>
      <c r="C26" s="124" t="s">
        <v>118</v>
      </c>
      <c r="D26" s="93" t="str">
        <f>IFERROR(VLOOKUP($C26,List1!$B$4:$C$23,2,FALSE),"")</f>
        <v/>
      </c>
      <c r="E26" s="94" t="str">
        <f>IFERROR(VLOOKUP($C26,List1!$E$4:$F$23,2,FALSE),"")</f>
        <v/>
      </c>
      <c r="F26" s="94" t="str">
        <f>IFERROR(VLOOKUP($C26,List1!$H$4:$I$23,2,FALSE),"")</f>
        <v/>
      </c>
      <c r="G26" s="94" t="str">
        <f>IFERROR(VLOOKUP($C26,List1!$K$4:$L$23,2,FALSE),"")</f>
        <v/>
      </c>
      <c r="H26" s="94" t="str">
        <f>IFERROR(VLOOKUP($C26,List1!$N$4:$O$23,2,FALSE),"")</f>
        <v/>
      </c>
      <c r="I26" s="94" t="str">
        <f>IFERROR(VLOOKUP($C26,List1!$Q$4:$R$23,2,FALSE),"")</f>
        <v/>
      </c>
      <c r="J26" s="94" t="str">
        <f>IFERROR(VLOOKUP($C26,List1!$T$4:$U$23,2,FALSE),"")</f>
        <v/>
      </c>
      <c r="K26" s="94" t="str">
        <f>IFERROR(VLOOKUP($C26,List1!$W$4:$X$23,2,FALSE),"")</f>
        <v/>
      </c>
      <c r="L26" s="94" t="str">
        <f>IFERROR(VLOOKUP($C26,List1!$Z$4:$AA$23,2,FALSE),"")</f>
        <v/>
      </c>
      <c r="M26" s="94" t="str">
        <f>IFERROR(VLOOKUP($C26,List1!$AC$4:$AD$23,2,FALSE),"")</f>
        <v/>
      </c>
      <c r="N26" s="94" t="str">
        <f>IFERROR(VLOOKUP($C26,List1!$AF$4:$AG$23,2,FALSE),"")</f>
        <v/>
      </c>
      <c r="O26" s="94"/>
      <c r="P26" s="94" t="str">
        <f>IFERROR(VLOOKUP($C26,List1!$AL$4:$AM$23,2,FALSE),"")</f>
        <v/>
      </c>
      <c r="Q26" s="94" t="str">
        <f>IFERROR(VLOOKUP($C26,List1!$AO$4:$AP$23,2,FALSE),"")</f>
        <v/>
      </c>
      <c r="R26" s="94" t="str">
        <f>IFERROR(VLOOKUP($C26,List1!$AR$4:$AS$23,2,FALSE),"")</f>
        <v/>
      </c>
      <c r="S26" s="94" t="str">
        <f>IFERROR(VLOOKUP($C26,List1!$AU$4:$AV$23,2,FALSE),"")</f>
        <v/>
      </c>
      <c r="T26" s="94" t="str">
        <f>IFERROR(VLOOKUP($C26,List1!$AX$4:$AY$23,2,FALSE),"")</f>
        <v/>
      </c>
      <c r="U26" s="94" t="str">
        <f>IFERROR(VLOOKUP($C26,List1!$BA$4:$BB$23,2,FALSE),"")</f>
        <v/>
      </c>
      <c r="V26" s="94" t="str">
        <f>IFERROR(VLOOKUP($C26,List1!$BD$4:$BE$23,2,FALSE),"")</f>
        <v/>
      </c>
      <c r="W26" s="94" t="str">
        <f>IFERROR(VLOOKUP($C26,List1!$BG$4:$BH$23,2,FALSE),"")</f>
        <v/>
      </c>
      <c r="X26" s="94" t="str">
        <f>IFERROR(VLOOKUP($C26,List1!$BJ$4:$BK$23,2,FALSE),"")</f>
        <v/>
      </c>
      <c r="Y26" s="94" t="str">
        <f>IFERROR(VLOOKUP($C26,List1!$BM$4:$BN$23,2,FALSE),"")</f>
        <v/>
      </c>
      <c r="Z26" s="94" t="str">
        <f>IFERROR(VLOOKUP($C26,List1!$BP$4:$BQ$23,2,FALSE),"")</f>
        <v/>
      </c>
      <c r="AA26" s="94" t="str">
        <f>IFERROR(VLOOKUP($C26,List1!$BS$4:$BT$23,2,FALSE),"")</f>
        <v/>
      </c>
      <c r="AB26" s="94" t="str">
        <f>IFERROR(VLOOKUP($C26,List1!$BV$4:$BW$23,2,FALSE),"")</f>
        <v/>
      </c>
      <c r="AC26" s="94" t="str">
        <f>IFERROR(VLOOKUP($C26,List1!$BY$4:$BZ$23,2,FALSE),"")</f>
        <v/>
      </c>
      <c r="AD26" s="94" t="str">
        <f>IFERROR(VLOOKUP($C26,List1!$CB$4:$CC$23,2,FALSE),"")</f>
        <v/>
      </c>
      <c r="AE26" s="94" t="str">
        <f>IFERROR(VLOOKUP($C26,List1!$CE$4:$CF$23,2,FALSE),"")</f>
        <v/>
      </c>
      <c r="AF26" s="132" t="str">
        <f>IFERROR(VLOOKUP($C26,List1!$CH$4:$CI$23,2,FALSE),"")</f>
        <v/>
      </c>
      <c r="AG26" s="136">
        <f>VLOOKUP(C26,'Pomocná data'!AE:BF,28,FALSE)</f>
        <v>0</v>
      </c>
      <c r="AH26" s="140">
        <f>SUM(D26:AF26)</f>
        <v>0</v>
      </c>
      <c r="AI26" s="141" t="str">
        <f>IF(AH26=0,"",SUM(D26:AF26)/(SUMIF(D26:AF26,"&gt;0",$D$5:$AF$5)))</f>
        <v/>
      </c>
    </row>
    <row r="27" spans="2:41" ht="18.75" customHeight="1">
      <c r="B27" s="93" t="s">
        <v>33</v>
      </c>
      <c r="C27" s="126" t="s">
        <v>112</v>
      </c>
      <c r="D27" s="93" t="str">
        <f>IFERROR(VLOOKUP($C27,List1!$B$4:$C$23,2,FALSE),"")</f>
        <v/>
      </c>
      <c r="E27" s="94" t="str">
        <f>IFERROR(VLOOKUP($C27,List1!$E$4:$F$23,2,FALSE),"")</f>
        <v/>
      </c>
      <c r="F27" s="94" t="str">
        <f>IFERROR(VLOOKUP($C27,List1!$H$4:$I$23,2,FALSE),"")</f>
        <v/>
      </c>
      <c r="G27" s="94" t="str">
        <f>IFERROR(VLOOKUP($C27,List1!$K$4:$L$23,2,FALSE),"")</f>
        <v/>
      </c>
      <c r="H27" s="94" t="str">
        <f>IFERROR(VLOOKUP($C27,List1!$N$4:$O$23,2,FALSE),"")</f>
        <v/>
      </c>
      <c r="I27" s="94" t="str">
        <f>IFERROR(VLOOKUP($C27,List1!$Q$4:$R$23,2,FALSE),"")</f>
        <v/>
      </c>
      <c r="J27" s="94" t="str">
        <f>IFERROR(VLOOKUP($C27,List1!$T$4:$U$23,2,FALSE),"")</f>
        <v/>
      </c>
      <c r="K27" s="94" t="str">
        <f>IFERROR(VLOOKUP($C27,List1!$W$4:$X$23,2,FALSE),"")</f>
        <v/>
      </c>
      <c r="L27" s="94" t="str">
        <f>IFERROR(VLOOKUP($C27,List1!$Z$4:$AA$23,2,FALSE),"")</f>
        <v/>
      </c>
      <c r="M27" s="94" t="str">
        <f>IFERROR(VLOOKUP($C27,List1!$AC$4:$AD$23,2,FALSE),"")</f>
        <v/>
      </c>
      <c r="N27" s="94" t="str">
        <f>IFERROR(VLOOKUP($C27,List1!$AF$4:$AG$23,2,FALSE),"")</f>
        <v/>
      </c>
      <c r="O27" s="94"/>
      <c r="P27" s="94" t="str">
        <f>IFERROR(VLOOKUP($C27,List1!$AL$4:$AM$23,2,FALSE),"")</f>
        <v/>
      </c>
      <c r="Q27" s="94" t="str">
        <f>IFERROR(VLOOKUP($C27,List1!$AO$4:$AP$23,2,FALSE),"")</f>
        <v/>
      </c>
      <c r="R27" s="94" t="str">
        <f>IFERROR(VLOOKUP($C27,List1!$AR$4:$AS$23,2,FALSE),"")</f>
        <v/>
      </c>
      <c r="S27" s="94" t="str">
        <f>IFERROR(VLOOKUP($C27,List1!$AU$4:$AV$23,2,FALSE),"")</f>
        <v/>
      </c>
      <c r="T27" s="94" t="str">
        <f>IFERROR(VLOOKUP($C27,List1!$AX$4:$AY$23,2,FALSE),"")</f>
        <v/>
      </c>
      <c r="U27" s="94" t="str">
        <f>IFERROR(VLOOKUP($C27,List1!$BA$4:$BB$23,2,FALSE),"")</f>
        <v/>
      </c>
      <c r="V27" s="94" t="str">
        <f>IFERROR(VLOOKUP($C27,List1!$BD$4:$BE$23,2,FALSE),"")</f>
        <v/>
      </c>
      <c r="W27" s="94" t="str">
        <f>IFERROR(VLOOKUP($C27,List1!$BG$4:$BH$23,2,FALSE),"")</f>
        <v/>
      </c>
      <c r="X27" s="94" t="str">
        <f>IFERROR(VLOOKUP($C27,List1!$BJ$4:$BK$23,2,FALSE),"")</f>
        <v/>
      </c>
      <c r="Y27" s="94" t="str">
        <f>IFERROR(VLOOKUP($C27,List1!$BM$4:$BN$23,2,FALSE),"")</f>
        <v/>
      </c>
      <c r="Z27" s="94" t="str">
        <f>IFERROR(VLOOKUP($C27,List1!$BP$4:$BQ$23,2,FALSE),"")</f>
        <v/>
      </c>
      <c r="AA27" s="94" t="str">
        <f>IFERROR(VLOOKUP($C27,List1!$BS$4:$BT$23,2,FALSE),"")</f>
        <v/>
      </c>
      <c r="AB27" s="94" t="str">
        <f>IFERROR(VLOOKUP($C27,List1!$BV$4:$BW$23,2,FALSE),"")</f>
        <v/>
      </c>
      <c r="AC27" s="94" t="str">
        <f>IFERROR(VLOOKUP($C27,List1!$BY$4:$BZ$23,2,FALSE),"")</f>
        <v/>
      </c>
      <c r="AD27" s="94" t="str">
        <f>IFERROR(VLOOKUP($C27,List1!$CB$4:$CC$23,2,FALSE),"")</f>
        <v/>
      </c>
      <c r="AE27" s="94" t="str">
        <f>IFERROR(VLOOKUP($C27,List1!$CE$4:$CF$23,2,FALSE),"")</f>
        <v/>
      </c>
      <c r="AF27" s="132" t="str">
        <f>IFERROR(VLOOKUP($C27,List1!$CH$4:$CI$23,2,FALSE),"")</f>
        <v/>
      </c>
      <c r="AG27" s="136">
        <f>VLOOKUP(C27,'Pomocná data'!AE:BF,28,FALSE)</f>
        <v>0</v>
      </c>
      <c r="AH27" s="140">
        <f>SUM(D27:AF27)</f>
        <v>0</v>
      </c>
      <c r="AI27" s="141" t="str">
        <f>IF(AH27=0,"",SUM(D27:AF27)/(SUMIF(D27:AF27,"&gt;0",$D$5:$AF$5)))</f>
        <v/>
      </c>
    </row>
    <row r="28" spans="2:41" ht="18.75" customHeight="1">
      <c r="B28" s="93" t="s">
        <v>34</v>
      </c>
      <c r="C28" s="124" t="s">
        <v>106</v>
      </c>
      <c r="D28" s="93" t="str">
        <f>IFERROR(VLOOKUP($C28,List1!$B$4:$C$23,2,FALSE),"")</f>
        <v/>
      </c>
      <c r="E28" s="94" t="str">
        <f>IFERROR(VLOOKUP($C28,List1!$E$4:$F$23,2,FALSE),"")</f>
        <v/>
      </c>
      <c r="F28" s="94" t="str">
        <f>IFERROR(VLOOKUP($C28,List1!$H$4:$I$23,2,FALSE),"")</f>
        <v/>
      </c>
      <c r="G28" s="94" t="str">
        <f>IFERROR(VLOOKUP($C28,List1!$K$4:$L$23,2,FALSE),"")</f>
        <v/>
      </c>
      <c r="H28" s="94" t="str">
        <f>IFERROR(VLOOKUP($C28,List1!$N$4:$O$23,2,FALSE),"")</f>
        <v/>
      </c>
      <c r="I28" s="94" t="str">
        <f>IFERROR(VLOOKUP($C28,List1!$Q$4:$R$23,2,FALSE),"")</f>
        <v/>
      </c>
      <c r="J28" s="94" t="str">
        <f>IFERROR(VLOOKUP($C28,List1!$T$4:$U$23,2,FALSE),"")</f>
        <v/>
      </c>
      <c r="K28" s="94" t="str">
        <f>IFERROR(VLOOKUP($C28,List1!$W$4:$X$23,2,FALSE),"")</f>
        <v/>
      </c>
      <c r="L28" s="94" t="str">
        <f>IFERROR(VLOOKUP($C28,List1!$Z$4:$AA$23,2,FALSE),"")</f>
        <v/>
      </c>
      <c r="M28" s="94" t="str">
        <f>IFERROR(VLOOKUP($C28,List1!$AC$4:$AD$23,2,FALSE),"")</f>
        <v/>
      </c>
      <c r="N28" s="94" t="str">
        <f>IFERROR(VLOOKUP($C28,List1!$AF$4:$AG$23,2,FALSE),"")</f>
        <v/>
      </c>
      <c r="O28" s="94"/>
      <c r="P28" s="94" t="str">
        <f>IFERROR(VLOOKUP($C28,List1!$AL$4:$AM$23,2,FALSE),"")</f>
        <v/>
      </c>
      <c r="Q28" s="94" t="str">
        <f>IFERROR(VLOOKUP($C28,List1!$AO$4:$AP$23,2,FALSE),"")</f>
        <v/>
      </c>
      <c r="R28" s="94" t="str">
        <f>IFERROR(VLOOKUP($C28,List1!$AR$4:$AS$23,2,FALSE),"")</f>
        <v/>
      </c>
      <c r="S28" s="94" t="str">
        <f>IFERROR(VLOOKUP($C28,List1!$AU$4:$AV$23,2,FALSE),"")</f>
        <v/>
      </c>
      <c r="T28" s="94" t="str">
        <f>IFERROR(VLOOKUP($C28,List1!$AX$4:$AY$23,2,FALSE),"")</f>
        <v/>
      </c>
      <c r="U28" s="94" t="str">
        <f>IFERROR(VLOOKUP($C28,List1!$BA$4:$BB$23,2,FALSE),"")</f>
        <v/>
      </c>
      <c r="V28" s="94" t="str">
        <f>IFERROR(VLOOKUP($C28,List1!$BD$4:$BE$23,2,FALSE),"")</f>
        <v/>
      </c>
      <c r="W28" s="94" t="str">
        <f>IFERROR(VLOOKUP($C28,List1!$BG$4:$BH$23,2,FALSE),"")</f>
        <v/>
      </c>
      <c r="X28" s="94" t="str">
        <f>IFERROR(VLOOKUP($C28,List1!$BJ$4:$BK$23,2,FALSE),"")</f>
        <v/>
      </c>
      <c r="Y28" s="94" t="str">
        <f>IFERROR(VLOOKUP($C28,List1!$BM$4:$BN$23,2,FALSE),"")</f>
        <v/>
      </c>
      <c r="Z28" s="94" t="str">
        <f>IFERROR(VLOOKUP($C28,List1!$BP$4:$BQ$23,2,FALSE),"")</f>
        <v/>
      </c>
      <c r="AA28" s="94" t="str">
        <f>IFERROR(VLOOKUP($C28,List1!$BS$4:$BT$23,2,FALSE),"")</f>
        <v/>
      </c>
      <c r="AB28" s="94" t="str">
        <f>IFERROR(VLOOKUP($C28,List1!$BV$4:$BW$23,2,FALSE),"")</f>
        <v/>
      </c>
      <c r="AC28" s="94" t="str">
        <f>IFERROR(VLOOKUP($C28,List1!$BY$4:$BZ$23,2,FALSE),"")</f>
        <v/>
      </c>
      <c r="AD28" s="94" t="str">
        <f>IFERROR(VLOOKUP($C28,List1!$CB$4:$CC$23,2,FALSE),"")</f>
        <v/>
      </c>
      <c r="AE28" s="94" t="str">
        <f>IFERROR(VLOOKUP($C28,List1!$CE$4:$CF$23,2,FALSE),"")</f>
        <v/>
      </c>
      <c r="AF28" s="132" t="str">
        <f>IFERROR(VLOOKUP($C28,List1!$CH$4:$CI$23,2,FALSE),"")</f>
        <v/>
      </c>
      <c r="AG28" s="136">
        <f>VLOOKUP(C28,'Pomocná data'!AE:BF,28,FALSE)</f>
        <v>0</v>
      </c>
      <c r="AH28" s="140">
        <f>SUM(D28:AF28)</f>
        <v>0</v>
      </c>
      <c r="AI28" s="141" t="str">
        <f>IF(AH28=0,"",SUM(D28:AF28)/(SUMIF(D28:AF28,"&gt;0",$D$5:$AF$5)))</f>
        <v/>
      </c>
    </row>
    <row r="29" spans="2:41" ht="18.75" customHeight="1">
      <c r="B29" s="93" t="s">
        <v>35</v>
      </c>
      <c r="C29" s="125" t="s">
        <v>30</v>
      </c>
      <c r="D29" s="93" t="str">
        <f>IFERROR(VLOOKUP($C29,List1!$B$4:$C$23,2,FALSE),"")</f>
        <v/>
      </c>
      <c r="E29" s="94" t="str">
        <f>IFERROR(VLOOKUP($C29,List1!$E$4:$F$23,2,FALSE),"")</f>
        <v/>
      </c>
      <c r="F29" s="94" t="str">
        <f>IFERROR(VLOOKUP($C29,List1!$H$4:$I$23,2,FALSE),"")</f>
        <v/>
      </c>
      <c r="G29" s="94" t="str">
        <f>IFERROR(VLOOKUP($C29,List1!$K$4:$L$23,2,FALSE),"")</f>
        <v/>
      </c>
      <c r="H29" s="94" t="str">
        <f>IFERROR(VLOOKUP($C29,List1!$N$4:$O$23,2,FALSE),"")</f>
        <v/>
      </c>
      <c r="I29" s="94" t="str">
        <f>IFERROR(VLOOKUP($C29,List1!$Q$4:$R$23,2,FALSE),"")</f>
        <v/>
      </c>
      <c r="J29" s="94" t="str">
        <f>IFERROR(VLOOKUP($C29,List1!$T$4:$U$23,2,FALSE),"")</f>
        <v/>
      </c>
      <c r="K29" s="94" t="str">
        <f>IFERROR(VLOOKUP($C29,List1!$W$4:$X$23,2,FALSE),"")</f>
        <v/>
      </c>
      <c r="L29" s="94" t="str">
        <f>IFERROR(VLOOKUP($C29,List1!$Z$4:$AA$23,2,FALSE),"")</f>
        <v/>
      </c>
      <c r="M29" s="94" t="str">
        <f>IFERROR(VLOOKUP($C29,List1!$AC$4:$AD$23,2,FALSE),"")</f>
        <v/>
      </c>
      <c r="N29" s="94" t="str">
        <f>IFERROR(VLOOKUP($C29,List1!$AF$4:$AG$23,2,FALSE),"")</f>
        <v/>
      </c>
      <c r="O29" s="94"/>
      <c r="P29" s="94" t="str">
        <f>IFERROR(VLOOKUP($C29,List1!$AL$4:$AM$23,2,FALSE),"")</f>
        <v/>
      </c>
      <c r="Q29" s="94" t="str">
        <f>IFERROR(VLOOKUP($C29,List1!$AO$4:$AP$23,2,FALSE),"")</f>
        <v/>
      </c>
      <c r="R29" s="94" t="str">
        <f>IFERROR(VLOOKUP($C29,List1!$AR$4:$AS$23,2,FALSE),"")</f>
        <v/>
      </c>
      <c r="S29" s="94" t="str">
        <f>IFERROR(VLOOKUP($C29,List1!$AU$4:$AV$23,2,FALSE),"")</f>
        <v/>
      </c>
      <c r="T29" s="94" t="str">
        <f>IFERROR(VLOOKUP($C29,List1!$AX$4:$AY$23,2,FALSE),"")</f>
        <v/>
      </c>
      <c r="U29" s="94" t="str">
        <f>IFERROR(VLOOKUP($C29,List1!$BA$4:$BB$23,2,FALSE),"")</f>
        <v/>
      </c>
      <c r="V29" s="94" t="str">
        <f>IFERROR(VLOOKUP($C29,List1!$BD$4:$BE$23,2,FALSE),"")</f>
        <v/>
      </c>
      <c r="W29" s="94" t="str">
        <f>IFERROR(VLOOKUP($C29,List1!$BG$4:$BH$23,2,FALSE),"")</f>
        <v/>
      </c>
      <c r="X29" s="94" t="str">
        <f>IFERROR(VLOOKUP($C29,List1!$BJ$4:$BK$23,2,FALSE),"")</f>
        <v/>
      </c>
      <c r="Y29" s="94" t="str">
        <f>IFERROR(VLOOKUP($C29,List1!$BM$4:$BN$23,2,FALSE),"")</f>
        <v/>
      </c>
      <c r="Z29" s="94" t="str">
        <f>IFERROR(VLOOKUP($C29,List1!$BP$4:$BQ$23,2,FALSE),"")</f>
        <v/>
      </c>
      <c r="AA29" s="94" t="str">
        <f>IFERROR(VLOOKUP($C29,List1!$BS$4:$BT$23,2,FALSE),"")</f>
        <v/>
      </c>
      <c r="AB29" s="94" t="str">
        <f>IFERROR(VLOOKUP($C29,List1!$BV$4:$BW$23,2,FALSE),"")</f>
        <v/>
      </c>
      <c r="AC29" s="94" t="str">
        <f>IFERROR(VLOOKUP($C29,List1!$BY$4:$BZ$23,2,FALSE),"")</f>
        <v/>
      </c>
      <c r="AD29" s="94" t="str">
        <f>IFERROR(VLOOKUP($C29,List1!$CB$4:$CC$23,2,FALSE),"")</f>
        <v/>
      </c>
      <c r="AE29" s="94" t="str">
        <f>IFERROR(VLOOKUP($C29,List1!$CE$4:$CF$23,2,FALSE),"")</f>
        <v/>
      </c>
      <c r="AF29" s="132" t="str">
        <f>IFERROR(VLOOKUP($C29,List1!$CH$4:$CI$23,2,FALSE),"")</f>
        <v/>
      </c>
      <c r="AG29" s="136">
        <f>VLOOKUP(C29,'Pomocná data'!AE:BF,28,FALSE)</f>
        <v>0</v>
      </c>
      <c r="AH29" s="140">
        <f>SUM(D29:AF29)</f>
        <v>0</v>
      </c>
      <c r="AI29" s="141" t="str">
        <f>IF(AH29=0,"",SUM(D29:AF29)/(SUMIF(D29:AF29,"&gt;0",$D$5:$AF$5)))</f>
        <v/>
      </c>
    </row>
    <row r="30" spans="2:41" ht="18.75" customHeight="1">
      <c r="B30" s="93" t="s">
        <v>37</v>
      </c>
      <c r="C30" s="125" t="s">
        <v>134</v>
      </c>
      <c r="D30" s="93" t="str">
        <f>IFERROR(VLOOKUP($C30,List1!$B$4:$C$23,2,FALSE),"")</f>
        <v/>
      </c>
      <c r="E30" s="94" t="str">
        <f>IFERROR(VLOOKUP($C30,List1!$E$4:$F$23,2,FALSE),"")</f>
        <v/>
      </c>
      <c r="F30" s="94" t="str">
        <f>IFERROR(VLOOKUP($C30,List1!$H$4:$I$23,2,FALSE),"")</f>
        <v/>
      </c>
      <c r="G30" s="94" t="str">
        <f>IFERROR(VLOOKUP($C30,List1!$K$4:$L$23,2,FALSE),"")</f>
        <v/>
      </c>
      <c r="H30" s="94" t="str">
        <f>IFERROR(VLOOKUP($C30,List1!$N$4:$O$23,2,FALSE),"")</f>
        <v/>
      </c>
      <c r="I30" s="94" t="str">
        <f>IFERROR(VLOOKUP($C30,List1!$Q$4:$R$23,2,FALSE),"")</f>
        <v/>
      </c>
      <c r="J30" s="94" t="str">
        <f>IFERROR(VLOOKUP($C30,List1!$T$4:$U$23,2,FALSE),"")</f>
        <v/>
      </c>
      <c r="K30" s="94" t="str">
        <f>IFERROR(VLOOKUP($C30,List1!$W$4:$X$23,2,FALSE),"")</f>
        <v/>
      </c>
      <c r="L30" s="94" t="str">
        <f>IFERROR(VLOOKUP($C30,List1!$Z$4:$AA$23,2,FALSE),"")</f>
        <v/>
      </c>
      <c r="M30" s="94" t="str">
        <f>IFERROR(VLOOKUP($C30,List1!$AC$4:$AD$23,2,FALSE),"")</f>
        <v/>
      </c>
      <c r="N30" s="94" t="str">
        <f>IFERROR(VLOOKUP($C30,List1!$AF$4:$AG$23,2,FALSE),"")</f>
        <v/>
      </c>
      <c r="O30" s="94"/>
      <c r="P30" s="94" t="str">
        <f>IFERROR(VLOOKUP($C30,List1!$AL$4:$AM$23,2,FALSE),"")</f>
        <v/>
      </c>
      <c r="Q30" s="94" t="str">
        <f>IFERROR(VLOOKUP($C30,List1!$AO$4:$AP$23,2,FALSE),"")</f>
        <v/>
      </c>
      <c r="R30" s="94" t="str">
        <f>IFERROR(VLOOKUP($C30,List1!$AR$4:$AS$23,2,FALSE),"")</f>
        <v/>
      </c>
      <c r="S30" s="94" t="str">
        <f>IFERROR(VLOOKUP($C30,List1!$AU$4:$AV$23,2,FALSE),"")</f>
        <v/>
      </c>
      <c r="T30" s="94" t="str">
        <f>IFERROR(VLOOKUP($C30,List1!$AX$4:$AY$23,2,FALSE),"")</f>
        <v/>
      </c>
      <c r="U30" s="94" t="str">
        <f>IFERROR(VLOOKUP($C30,List1!$BA$4:$BB$23,2,FALSE),"")</f>
        <v/>
      </c>
      <c r="V30" s="94" t="str">
        <f>IFERROR(VLOOKUP($C30,List1!$BD$4:$BE$23,2,FALSE),"")</f>
        <v/>
      </c>
      <c r="W30" s="94" t="str">
        <f>IFERROR(VLOOKUP($C30,List1!$BG$4:$BH$23,2,FALSE),"")</f>
        <v/>
      </c>
      <c r="X30" s="94" t="str">
        <f>IFERROR(VLOOKUP($C30,List1!$BJ$4:$BK$23,2,FALSE),"")</f>
        <v/>
      </c>
      <c r="Y30" s="94" t="str">
        <f>IFERROR(VLOOKUP($C30,List1!$BM$4:$BN$23,2,FALSE),"")</f>
        <v/>
      </c>
      <c r="Z30" s="94" t="str">
        <f>IFERROR(VLOOKUP($C30,List1!$BP$4:$BQ$23,2,FALSE),"")</f>
        <v/>
      </c>
      <c r="AA30" s="94" t="str">
        <f>IFERROR(VLOOKUP($C30,List1!$BS$4:$BT$23,2,FALSE),"")</f>
        <v/>
      </c>
      <c r="AB30" s="94" t="str">
        <f>IFERROR(VLOOKUP($C30,List1!$BV$4:$BW$23,2,FALSE),"")</f>
        <v/>
      </c>
      <c r="AC30" s="94" t="str">
        <f>IFERROR(VLOOKUP($C30,List1!$BY$4:$BZ$23,2,FALSE),"")</f>
        <v/>
      </c>
      <c r="AD30" s="94" t="str">
        <f>IFERROR(VLOOKUP($C30,List1!$CB$4:$CC$23,2,FALSE),"")</f>
        <v/>
      </c>
      <c r="AE30" s="94" t="str">
        <f>IFERROR(VLOOKUP($C30,List1!$CE$4:$CF$23,2,FALSE),"")</f>
        <v/>
      </c>
      <c r="AF30" s="132" t="str">
        <f>IFERROR(VLOOKUP($C30,List1!$CH$4:$CI$23,2,FALSE),"")</f>
        <v/>
      </c>
      <c r="AG30" s="136"/>
      <c r="AH30" s="140">
        <f>SUM(D30:AF30)</f>
        <v>0</v>
      </c>
      <c r="AI30" s="141" t="str">
        <f>IF(AH30=0,"",SUM(D30:AF30)/(SUMIF(D30:AF30,"&gt;0",$D$5:$AF$5)))</f>
        <v/>
      </c>
    </row>
    <row r="31" spans="2:41" ht="18.75" customHeight="1">
      <c r="B31" s="93" t="s">
        <v>38</v>
      </c>
      <c r="C31" s="125" t="s">
        <v>111</v>
      </c>
      <c r="D31" s="93" t="str">
        <f>IFERROR(VLOOKUP($C31,List1!$B$4:$C$23,2,FALSE),"")</f>
        <v/>
      </c>
      <c r="E31" s="94" t="str">
        <f>IFERROR(VLOOKUP($C31,List1!$E$4:$F$23,2,FALSE),"")</f>
        <v/>
      </c>
      <c r="F31" s="94" t="str">
        <f>IFERROR(VLOOKUP($C31,List1!$H$4:$I$23,2,FALSE),"")</f>
        <v/>
      </c>
      <c r="G31" s="94" t="str">
        <f>IFERROR(VLOOKUP($C31,List1!$K$4:$L$23,2,FALSE),"")</f>
        <v/>
      </c>
      <c r="H31" s="94" t="str">
        <f>IFERROR(VLOOKUP($C31,List1!$N$4:$O$23,2,FALSE),"")</f>
        <v/>
      </c>
      <c r="I31" s="94" t="str">
        <f>IFERROR(VLOOKUP($C31,List1!$Q$4:$R$23,2,FALSE),"")</f>
        <v/>
      </c>
      <c r="J31" s="94" t="str">
        <f>IFERROR(VLOOKUP($C31,List1!$T$4:$U$23,2,FALSE),"")</f>
        <v/>
      </c>
      <c r="K31" s="94" t="str">
        <f>IFERROR(VLOOKUP($C31,List1!$W$4:$X$23,2,FALSE),"")</f>
        <v/>
      </c>
      <c r="L31" s="94" t="str">
        <f>IFERROR(VLOOKUP($C31,List1!$Z$4:$AA$23,2,FALSE),"")</f>
        <v/>
      </c>
      <c r="M31" s="94" t="str">
        <f>IFERROR(VLOOKUP($C31,List1!$AC$4:$AD$23,2,FALSE),"")</f>
        <v/>
      </c>
      <c r="N31" s="94" t="str">
        <f>IFERROR(VLOOKUP($C31,List1!$AF$4:$AG$23,2,FALSE),"")</f>
        <v/>
      </c>
      <c r="O31" s="94"/>
      <c r="P31" s="94" t="str">
        <f>IFERROR(VLOOKUP($C31,List1!$AL$4:$AM$23,2,FALSE),"")</f>
        <v/>
      </c>
      <c r="Q31" s="94" t="str">
        <f>IFERROR(VLOOKUP($C31,List1!$AO$4:$AP$23,2,FALSE),"")</f>
        <v/>
      </c>
      <c r="R31" s="94" t="str">
        <f>IFERROR(VLOOKUP($C31,List1!$AR$4:$AS$23,2,FALSE),"")</f>
        <v/>
      </c>
      <c r="S31" s="94" t="str">
        <f>IFERROR(VLOOKUP($C31,List1!$AU$4:$AV$23,2,FALSE),"")</f>
        <v/>
      </c>
      <c r="T31" s="94" t="str">
        <f>IFERROR(VLOOKUP($C31,List1!$AX$4:$AY$23,2,FALSE),"")</f>
        <v/>
      </c>
      <c r="U31" s="94" t="str">
        <f>IFERROR(VLOOKUP($C31,List1!$BA$4:$BB$23,2,FALSE),"")</f>
        <v/>
      </c>
      <c r="V31" s="94" t="str">
        <f>IFERROR(VLOOKUP($C31,List1!$BD$4:$BE$23,2,FALSE),"")</f>
        <v/>
      </c>
      <c r="W31" s="94" t="str">
        <f>IFERROR(VLOOKUP($C31,List1!$BG$4:$BH$23,2,FALSE),"")</f>
        <v/>
      </c>
      <c r="X31" s="94" t="str">
        <f>IFERROR(VLOOKUP($C31,List1!$BJ$4:$BK$23,2,FALSE),"")</f>
        <v/>
      </c>
      <c r="Y31" s="94" t="str">
        <f>IFERROR(VLOOKUP($C31,List1!$BM$4:$BN$23,2,FALSE),"")</f>
        <v/>
      </c>
      <c r="Z31" s="94" t="str">
        <f>IFERROR(VLOOKUP($C31,List1!$BP$4:$BQ$23,2,FALSE),"")</f>
        <v/>
      </c>
      <c r="AA31" s="94" t="str">
        <f>IFERROR(VLOOKUP($C31,List1!$BS$4:$BT$23,2,FALSE),"")</f>
        <v/>
      </c>
      <c r="AB31" s="94" t="str">
        <f>IFERROR(VLOOKUP($C31,List1!$BV$4:$BW$23,2,FALSE),"")</f>
        <v/>
      </c>
      <c r="AC31" s="94" t="str">
        <f>IFERROR(VLOOKUP($C31,List1!$BY$4:$BZ$23,2,FALSE),"")</f>
        <v/>
      </c>
      <c r="AD31" s="94" t="str">
        <f>IFERROR(VLOOKUP($C31,List1!$CB$4:$CC$23,2,FALSE),"")</f>
        <v/>
      </c>
      <c r="AE31" s="94" t="str">
        <f>IFERROR(VLOOKUP($C31,List1!$CE$4:$CF$23,2,FALSE),"")</f>
        <v/>
      </c>
      <c r="AF31" s="132" t="str">
        <f>IFERROR(VLOOKUP($C31,List1!$CH$4:$CI$23,2,FALSE),"")</f>
        <v/>
      </c>
      <c r="AG31" s="136">
        <f>VLOOKUP(C31,'Pomocná data'!AE:BF,28,FALSE)</f>
        <v>0</v>
      </c>
      <c r="AH31" s="140">
        <f>SUM(D31:AF31)</f>
        <v>0</v>
      </c>
      <c r="AI31" s="141" t="str">
        <f>IF(AH31=0,"",SUM(D31:AF31)/(SUMIF(D31:AF31,"&gt;0",$D$5:$AF$5)))</f>
        <v/>
      </c>
    </row>
    <row r="32" spans="2:41" ht="18.75" customHeight="1">
      <c r="B32" s="93" t="s">
        <v>39</v>
      </c>
      <c r="C32" s="126" t="s">
        <v>14</v>
      </c>
      <c r="D32" s="93" t="str">
        <f>IFERROR(VLOOKUP($C32,List1!$B$4:$C$23,2,FALSE),"")</f>
        <v/>
      </c>
      <c r="E32" s="94" t="str">
        <f>IFERROR(VLOOKUP($C32,List1!$E$4:$F$23,2,FALSE),"")</f>
        <v/>
      </c>
      <c r="F32" s="94" t="str">
        <f>IFERROR(VLOOKUP($C32,List1!$H$4:$I$23,2,FALSE),"")</f>
        <v/>
      </c>
      <c r="G32" s="94" t="str">
        <f>IFERROR(VLOOKUP($C32,List1!$K$4:$L$23,2,FALSE),"")</f>
        <v/>
      </c>
      <c r="H32" s="94" t="str">
        <f>IFERROR(VLOOKUP($C32,List1!$N$4:$O$23,2,FALSE),"")</f>
        <v/>
      </c>
      <c r="I32" s="94" t="str">
        <f>IFERROR(VLOOKUP($C32,List1!$Q$4:$R$23,2,FALSE),"")</f>
        <v/>
      </c>
      <c r="J32" s="94" t="str">
        <f>IFERROR(VLOOKUP($C32,List1!$T$4:$U$23,2,FALSE),"")</f>
        <v/>
      </c>
      <c r="K32" s="94" t="str">
        <f>IFERROR(VLOOKUP($C32,List1!$W$4:$X$23,2,FALSE),"")</f>
        <v/>
      </c>
      <c r="L32" s="94" t="str">
        <f>IFERROR(VLOOKUP($C32,List1!$Z$4:$AA$23,2,FALSE),"")</f>
        <v/>
      </c>
      <c r="M32" s="94" t="str">
        <f>IFERROR(VLOOKUP($C32,List1!$AC$4:$AD$23,2,FALSE),"")</f>
        <v/>
      </c>
      <c r="N32" s="94" t="str">
        <f>IFERROR(VLOOKUP($C32,List1!$AF$4:$AG$23,2,FALSE),"")</f>
        <v/>
      </c>
      <c r="O32" s="94"/>
      <c r="P32" s="94" t="str">
        <f>IFERROR(VLOOKUP($C32,List1!$AL$4:$AM$23,2,FALSE),"")</f>
        <v/>
      </c>
      <c r="Q32" s="94" t="str">
        <f>IFERROR(VLOOKUP($C32,List1!$AO$4:$AP$23,2,FALSE),"")</f>
        <v/>
      </c>
      <c r="R32" s="94" t="str">
        <f>IFERROR(VLOOKUP($C32,List1!$AR$4:$AS$23,2,FALSE),"")</f>
        <v/>
      </c>
      <c r="S32" s="94" t="str">
        <f>IFERROR(VLOOKUP($C32,List1!$AU$4:$AV$23,2,FALSE),"")</f>
        <v/>
      </c>
      <c r="T32" s="94" t="str">
        <f>IFERROR(VLOOKUP($C32,List1!$AX$4:$AY$23,2,FALSE),"")</f>
        <v/>
      </c>
      <c r="U32" s="94" t="str">
        <f>IFERROR(VLOOKUP($C32,List1!$BA$4:$BB$23,2,FALSE),"")</f>
        <v/>
      </c>
      <c r="V32" s="94" t="str">
        <f>IFERROR(VLOOKUP($C32,List1!$BD$4:$BE$23,2,FALSE),"")</f>
        <v/>
      </c>
      <c r="W32" s="94" t="str">
        <f>IFERROR(VLOOKUP($C32,List1!$BG$4:$BH$23,2,FALSE),"")</f>
        <v/>
      </c>
      <c r="X32" s="94" t="str">
        <f>IFERROR(VLOOKUP($C32,List1!$BJ$4:$BK$23,2,FALSE),"")</f>
        <v/>
      </c>
      <c r="Y32" s="94" t="str">
        <f>IFERROR(VLOOKUP($C32,List1!$BM$4:$BN$23,2,FALSE),"")</f>
        <v/>
      </c>
      <c r="Z32" s="94" t="str">
        <f>IFERROR(VLOOKUP($C32,List1!$BP$4:$BQ$23,2,FALSE),"")</f>
        <v/>
      </c>
      <c r="AA32" s="94" t="str">
        <f>IFERROR(VLOOKUP($C32,List1!$BS$4:$BT$23,2,FALSE),"")</f>
        <v/>
      </c>
      <c r="AB32" s="94" t="str">
        <f>IFERROR(VLOOKUP($C32,List1!$BV$4:$BW$23,2,FALSE),"")</f>
        <v/>
      </c>
      <c r="AC32" s="94" t="str">
        <f>IFERROR(VLOOKUP($C32,List1!$BY$4:$BZ$23,2,FALSE),"")</f>
        <v/>
      </c>
      <c r="AD32" s="94" t="str">
        <f>IFERROR(VLOOKUP($C32,List1!$CB$4:$CC$23,2,FALSE),"")</f>
        <v/>
      </c>
      <c r="AE32" s="94" t="str">
        <f>IFERROR(VLOOKUP($C32,List1!$CE$4:$CF$23,2,FALSE),"")</f>
        <v/>
      </c>
      <c r="AF32" s="132" t="str">
        <f>IFERROR(VLOOKUP($C32,List1!$CH$4:$CI$23,2,FALSE),"")</f>
        <v/>
      </c>
      <c r="AG32" s="136">
        <f>VLOOKUP(C32,'Pomocná data'!AE:BF,28,FALSE)</f>
        <v>0</v>
      </c>
      <c r="AH32" s="140">
        <f>SUM(D32:AF32)</f>
        <v>0</v>
      </c>
      <c r="AI32" s="141" t="str">
        <f>IF(AH32=0,"",SUM(D32:AF32)/(SUMIF(D32:AF32,"&gt;0",$D$5:$AF$5)))</f>
        <v/>
      </c>
    </row>
    <row r="33" spans="2:35" ht="18.75" customHeight="1">
      <c r="B33" s="93" t="s">
        <v>40</v>
      </c>
      <c r="C33" s="125" t="s">
        <v>109</v>
      </c>
      <c r="D33" s="93" t="str">
        <f>IFERROR(VLOOKUP($C33,List1!$B$4:$C$23,2,FALSE),"")</f>
        <v/>
      </c>
      <c r="E33" s="94" t="str">
        <f>IFERROR(VLOOKUP($C33,List1!$E$4:$F$23,2,FALSE),"")</f>
        <v/>
      </c>
      <c r="F33" s="94" t="str">
        <f>IFERROR(VLOOKUP($C33,List1!$H$4:$I$23,2,FALSE),"")</f>
        <v/>
      </c>
      <c r="G33" s="94" t="str">
        <f>IFERROR(VLOOKUP($C33,List1!$K$4:$L$23,2,FALSE),"")</f>
        <v/>
      </c>
      <c r="H33" s="94" t="str">
        <f>IFERROR(VLOOKUP($C33,List1!$N$4:$O$23,2,FALSE),"")</f>
        <v/>
      </c>
      <c r="I33" s="94" t="str">
        <f>IFERROR(VLOOKUP($C33,List1!$Q$4:$R$23,2,FALSE),"")</f>
        <v/>
      </c>
      <c r="J33" s="94" t="str">
        <f>IFERROR(VLOOKUP($C33,List1!$T$4:$U$23,2,FALSE),"")</f>
        <v/>
      </c>
      <c r="K33" s="94" t="str">
        <f>IFERROR(VLOOKUP($C33,List1!$W$4:$X$23,2,FALSE),"")</f>
        <v/>
      </c>
      <c r="L33" s="94" t="str">
        <f>IFERROR(VLOOKUP($C33,List1!$Z$4:$AA$23,2,FALSE),"")</f>
        <v/>
      </c>
      <c r="M33" s="94" t="str">
        <f>IFERROR(VLOOKUP($C33,List1!$AC$4:$AD$23,2,FALSE),"")</f>
        <v/>
      </c>
      <c r="N33" s="94" t="str">
        <f>IFERROR(VLOOKUP($C33,List1!$AF$4:$AG$23,2,FALSE),"")</f>
        <v/>
      </c>
      <c r="O33" s="94"/>
      <c r="P33" s="94" t="str">
        <f>IFERROR(VLOOKUP($C33,List1!$AL$4:$AM$23,2,FALSE),"")</f>
        <v/>
      </c>
      <c r="Q33" s="94" t="str">
        <f>IFERROR(VLOOKUP($C33,List1!$AO$4:$AP$23,2,FALSE),"")</f>
        <v/>
      </c>
      <c r="R33" s="94" t="str">
        <f>IFERROR(VLOOKUP($C33,List1!$AR$4:$AS$23,2,FALSE),"")</f>
        <v/>
      </c>
      <c r="S33" s="94" t="str">
        <f>IFERROR(VLOOKUP($C33,List1!$AU$4:$AV$23,2,FALSE),"")</f>
        <v/>
      </c>
      <c r="T33" s="94" t="str">
        <f>IFERROR(VLOOKUP($C33,List1!$AX$4:$AY$23,2,FALSE),"")</f>
        <v/>
      </c>
      <c r="U33" s="94" t="str">
        <f>IFERROR(VLOOKUP($C33,List1!$BA$4:$BB$23,2,FALSE),"")</f>
        <v/>
      </c>
      <c r="V33" s="94" t="str">
        <f>IFERROR(VLOOKUP($C33,List1!$BD$4:$BE$23,2,FALSE),"")</f>
        <v/>
      </c>
      <c r="W33" s="94" t="str">
        <f>IFERROR(VLOOKUP($C33,List1!$BG$4:$BH$23,2,FALSE),"")</f>
        <v/>
      </c>
      <c r="X33" s="94" t="str">
        <f>IFERROR(VLOOKUP($C33,List1!$BJ$4:$BK$23,2,FALSE),"")</f>
        <v/>
      </c>
      <c r="Y33" s="94" t="str">
        <f>IFERROR(VLOOKUP($C33,List1!$BM$4:$BN$23,2,FALSE),"")</f>
        <v/>
      </c>
      <c r="Z33" s="94" t="str">
        <f>IFERROR(VLOOKUP($C33,List1!$BP$4:$BQ$23,2,FALSE),"")</f>
        <v/>
      </c>
      <c r="AA33" s="94" t="str">
        <f>IFERROR(VLOOKUP($C33,List1!$BS$4:$BT$23,2,FALSE),"")</f>
        <v/>
      </c>
      <c r="AB33" s="94" t="str">
        <f>IFERROR(VLOOKUP($C33,List1!$BV$4:$BW$23,2,FALSE),"")</f>
        <v/>
      </c>
      <c r="AC33" s="94" t="str">
        <f>IFERROR(VLOOKUP($C33,List1!$BY$4:$BZ$23,2,FALSE),"")</f>
        <v/>
      </c>
      <c r="AD33" s="94" t="str">
        <f>IFERROR(VLOOKUP($C33,List1!$CB$4:$CC$23,2,FALSE),"")</f>
        <v/>
      </c>
      <c r="AE33" s="94" t="str">
        <f>IFERROR(VLOOKUP($C33,List1!$CE$4:$CF$23,2,FALSE),"")</f>
        <v/>
      </c>
      <c r="AF33" s="132" t="str">
        <f>IFERROR(VLOOKUP($C33,List1!$CH$4:$CI$23,2,FALSE),"")</f>
        <v/>
      </c>
      <c r="AG33" s="136">
        <f>VLOOKUP(C33,'Pomocná data'!AE:BF,28,FALSE)</f>
        <v>0</v>
      </c>
      <c r="AH33" s="140">
        <f>SUM(D33:AF33)</f>
        <v>0</v>
      </c>
      <c r="AI33" s="141" t="str">
        <f>IF(AH33=0,"",SUM(D33:AF33)/(SUMIF(D33:AF33,"&gt;0",$D$5:$AF$5)))</f>
        <v/>
      </c>
    </row>
    <row r="34" spans="2:35" ht="18.75" customHeight="1">
      <c r="B34" s="93" t="s">
        <v>41</v>
      </c>
      <c r="C34" s="126" t="s">
        <v>87</v>
      </c>
      <c r="D34" s="93" t="str">
        <f>IFERROR(VLOOKUP($C34,List1!$B$4:$C$23,2,FALSE),"")</f>
        <v/>
      </c>
      <c r="E34" s="94" t="str">
        <f>IFERROR(VLOOKUP($C34,List1!$E$4:$F$23,2,FALSE),"")</f>
        <v/>
      </c>
      <c r="F34" s="94" t="str">
        <f>IFERROR(VLOOKUP($C34,List1!$H$4:$I$23,2,FALSE),"")</f>
        <v/>
      </c>
      <c r="G34" s="94" t="str">
        <f>IFERROR(VLOOKUP($C34,List1!$K$4:$L$23,2,FALSE),"")</f>
        <v/>
      </c>
      <c r="H34" s="94" t="str">
        <f>IFERROR(VLOOKUP($C34,List1!$N$4:$O$23,2,FALSE),"")</f>
        <v/>
      </c>
      <c r="I34" s="94" t="str">
        <f>IFERROR(VLOOKUP($C34,List1!$Q$4:$R$23,2,FALSE),"")</f>
        <v/>
      </c>
      <c r="J34" s="94" t="str">
        <f>IFERROR(VLOOKUP($C34,List1!$T$4:$U$23,2,FALSE),"")</f>
        <v/>
      </c>
      <c r="K34" s="94" t="str">
        <f>IFERROR(VLOOKUP($C34,List1!$W$4:$X$23,2,FALSE),"")</f>
        <v/>
      </c>
      <c r="L34" s="94" t="str">
        <f>IFERROR(VLOOKUP($C34,List1!$Z$4:$AA$23,2,FALSE),"")</f>
        <v/>
      </c>
      <c r="M34" s="94" t="str">
        <f>IFERROR(VLOOKUP($C34,List1!$AC$4:$AD$23,2,FALSE),"")</f>
        <v/>
      </c>
      <c r="N34" s="94" t="str">
        <f>IFERROR(VLOOKUP($C34,List1!$AF$4:$AG$23,2,FALSE),"")</f>
        <v/>
      </c>
      <c r="O34" s="94"/>
      <c r="P34" s="94" t="str">
        <f>IFERROR(VLOOKUP($C34,List1!$AL$4:$AM$23,2,FALSE),"")</f>
        <v/>
      </c>
      <c r="Q34" s="94" t="str">
        <f>IFERROR(VLOOKUP($C34,List1!$AO$4:$AP$23,2,FALSE),"")</f>
        <v/>
      </c>
      <c r="R34" s="94" t="str">
        <f>IFERROR(VLOOKUP($C34,List1!$AR$4:$AS$23,2,FALSE),"")</f>
        <v/>
      </c>
      <c r="S34" s="94" t="str">
        <f>IFERROR(VLOOKUP($C34,List1!$AU$4:$AV$23,2,FALSE),"")</f>
        <v/>
      </c>
      <c r="T34" s="94" t="str">
        <f>IFERROR(VLOOKUP($C34,List1!$AX$4:$AY$23,2,FALSE),"")</f>
        <v/>
      </c>
      <c r="U34" s="94" t="str">
        <f>IFERROR(VLOOKUP($C34,List1!$BA$4:$BB$23,2,FALSE),"")</f>
        <v/>
      </c>
      <c r="V34" s="94" t="str">
        <f>IFERROR(VLOOKUP($C34,List1!$BD$4:$BE$23,2,FALSE),"")</f>
        <v/>
      </c>
      <c r="W34" s="94" t="str">
        <f>IFERROR(VLOOKUP($C34,List1!$BG$4:$BH$23,2,FALSE),"")</f>
        <v/>
      </c>
      <c r="X34" s="94" t="str">
        <f>IFERROR(VLOOKUP($C34,List1!$BJ$4:$BK$23,2,FALSE),"")</f>
        <v/>
      </c>
      <c r="Y34" s="94" t="str">
        <f>IFERROR(VLOOKUP($C34,List1!$BM$4:$BN$23,2,FALSE),"")</f>
        <v/>
      </c>
      <c r="Z34" s="94" t="str">
        <f>IFERROR(VLOOKUP($C34,List1!$BP$4:$BQ$23,2,FALSE),"")</f>
        <v/>
      </c>
      <c r="AA34" s="94" t="str">
        <f>IFERROR(VLOOKUP($C34,List1!$BS$4:$BT$23,2,FALSE),"")</f>
        <v/>
      </c>
      <c r="AB34" s="94" t="str">
        <f>IFERROR(VLOOKUP($C34,List1!$BV$4:$BW$23,2,FALSE),"")</f>
        <v/>
      </c>
      <c r="AC34" s="94" t="str">
        <f>IFERROR(VLOOKUP($C34,List1!$BY$4:$BZ$23,2,FALSE),"")</f>
        <v/>
      </c>
      <c r="AD34" s="94" t="str">
        <f>IFERROR(VLOOKUP($C34,List1!$CB$4:$CC$23,2,FALSE),"")</f>
        <v/>
      </c>
      <c r="AE34" s="94" t="str">
        <f>IFERROR(VLOOKUP($C34,List1!$CE$4:$CF$23,2,FALSE),"")</f>
        <v/>
      </c>
      <c r="AF34" s="132" t="str">
        <f>IFERROR(VLOOKUP($C34,List1!$CH$4:$CI$23,2,FALSE),"")</f>
        <v/>
      </c>
      <c r="AG34" s="136">
        <f>VLOOKUP(C34,'Pomocná data'!AE:BF,28,FALSE)</f>
        <v>0</v>
      </c>
      <c r="AH34" s="140">
        <f>SUM(D34:AF34)</f>
        <v>0</v>
      </c>
      <c r="AI34" s="141" t="str">
        <f>IF(AH34=0,"",SUM(D34:AF34)/(SUMIF(D34:AF34,"&gt;0",$D$5:$AF$5)))</f>
        <v/>
      </c>
    </row>
    <row r="35" spans="2:35" ht="18">
      <c r="B35" s="93" t="s">
        <v>88</v>
      </c>
      <c r="C35" s="127" t="s">
        <v>119</v>
      </c>
      <c r="D35" s="93" t="str">
        <f>IFERROR(VLOOKUP($C35,List1!$B$4:$C$23,2,FALSE),"")</f>
        <v/>
      </c>
      <c r="E35" s="94" t="str">
        <f>IFERROR(VLOOKUP($C35,List1!$E$4:$F$23,2,FALSE),"")</f>
        <v/>
      </c>
      <c r="F35" s="94" t="str">
        <f>IFERROR(VLOOKUP($C35,List1!$H$4:$I$23,2,FALSE),"")</f>
        <v/>
      </c>
      <c r="G35" s="94" t="str">
        <f>IFERROR(VLOOKUP($C35,List1!$K$4:$L$23,2,FALSE),"")</f>
        <v/>
      </c>
      <c r="H35" s="94" t="str">
        <f>IFERROR(VLOOKUP($C35,List1!$N$4:$O$23,2,FALSE),"")</f>
        <v/>
      </c>
      <c r="I35" s="94" t="str">
        <f>IFERROR(VLOOKUP($C35,List1!$Q$4:$R$23,2,FALSE),"")</f>
        <v/>
      </c>
      <c r="J35" s="94" t="str">
        <f>IFERROR(VLOOKUP($C35,List1!$T$4:$U$23,2,FALSE),"")</f>
        <v/>
      </c>
      <c r="K35" s="94" t="str">
        <f>IFERROR(VLOOKUP($C35,List1!$W$4:$X$23,2,FALSE),"")</f>
        <v/>
      </c>
      <c r="L35" s="94" t="str">
        <f>IFERROR(VLOOKUP($C35,List1!$Z$4:$AA$23,2,FALSE),"")</f>
        <v/>
      </c>
      <c r="M35" s="94" t="str">
        <f>IFERROR(VLOOKUP($C35,List1!$AC$4:$AD$23,2,FALSE),"")</f>
        <v/>
      </c>
      <c r="N35" s="94" t="str">
        <f>IFERROR(VLOOKUP($C35,List1!$AF$4:$AG$23,2,FALSE),"")</f>
        <v/>
      </c>
      <c r="O35" s="94"/>
      <c r="P35" s="94" t="str">
        <f>IFERROR(VLOOKUP($C35,List1!$AL$4:$AM$23,2,FALSE),"")</f>
        <v/>
      </c>
      <c r="Q35" s="94" t="str">
        <f>IFERROR(VLOOKUP($C35,List1!$AO$4:$AP$23,2,FALSE),"")</f>
        <v/>
      </c>
      <c r="R35" s="94" t="str">
        <f>IFERROR(VLOOKUP($C35,List1!$AR$4:$AS$23,2,FALSE),"")</f>
        <v/>
      </c>
      <c r="S35" s="94" t="str">
        <f>IFERROR(VLOOKUP($C35,List1!$AU$4:$AV$23,2,FALSE),"")</f>
        <v/>
      </c>
      <c r="T35" s="94" t="str">
        <f>IFERROR(VLOOKUP($C35,List1!$AX$4:$AY$23,2,FALSE),"")</f>
        <v/>
      </c>
      <c r="U35" s="94" t="str">
        <f>IFERROR(VLOOKUP($C35,List1!$BA$4:$BB$23,2,FALSE),"")</f>
        <v/>
      </c>
      <c r="V35" s="94" t="str">
        <f>IFERROR(VLOOKUP($C35,List1!$BD$4:$BE$23,2,FALSE),"")</f>
        <v/>
      </c>
      <c r="W35" s="94" t="str">
        <f>IFERROR(VLOOKUP($C35,List1!$BG$4:$BH$23,2,FALSE),"")</f>
        <v/>
      </c>
      <c r="X35" s="94" t="str">
        <f>IFERROR(VLOOKUP($C35,List1!$BJ$4:$BK$23,2,FALSE),"")</f>
        <v/>
      </c>
      <c r="Y35" s="94" t="str">
        <f>IFERROR(VLOOKUP($C35,List1!$BM$4:$BN$23,2,FALSE),"")</f>
        <v/>
      </c>
      <c r="Z35" s="94" t="str">
        <f>IFERROR(VLOOKUP($C35,List1!$BP$4:$BQ$23,2,FALSE),"")</f>
        <v/>
      </c>
      <c r="AA35" s="94" t="str">
        <f>IFERROR(VLOOKUP($C35,List1!$BS$4:$BT$23,2,FALSE),"")</f>
        <v/>
      </c>
      <c r="AB35" s="94" t="str">
        <f>IFERROR(VLOOKUP($C35,List1!$BV$4:$BW$23,2,FALSE),"")</f>
        <v/>
      </c>
      <c r="AC35" s="94" t="str">
        <f>IFERROR(VLOOKUP($C35,List1!$BY$4:$BZ$23,2,FALSE),"")</f>
        <v/>
      </c>
      <c r="AD35" s="94" t="str">
        <f>IFERROR(VLOOKUP($C35,List1!$CB$4:$CC$23,2,FALSE),"")</f>
        <v/>
      </c>
      <c r="AE35" s="94" t="str">
        <f>IFERROR(VLOOKUP($C35,List1!$CE$4:$CF$23,2,FALSE),"")</f>
        <v/>
      </c>
      <c r="AF35" s="132" t="str">
        <f>IFERROR(VLOOKUP($C35,List1!$CH$4:$CI$23,2,FALSE),"")</f>
        <v/>
      </c>
      <c r="AG35" s="136">
        <f>VLOOKUP(C35,'Pomocná data'!AE:BF,28,FALSE)</f>
        <v>0</v>
      </c>
      <c r="AH35" s="140">
        <f>SUM(D35:AF35)</f>
        <v>0</v>
      </c>
      <c r="AI35" s="141" t="str">
        <f>IF(AH35=0,"",SUM(D35:AF35)/(SUMIF(D35:AF35,"&gt;0",$D$5:$AF$5)))</f>
        <v/>
      </c>
    </row>
    <row r="36" spans="2:35" ht="18">
      <c r="B36" s="93" t="s">
        <v>132</v>
      </c>
      <c r="C36" s="124" t="s">
        <v>113</v>
      </c>
      <c r="D36" s="93" t="str">
        <f>IFERROR(VLOOKUP($C36,List1!$B$4:$C$23,2,FALSE),"")</f>
        <v/>
      </c>
      <c r="E36" s="94" t="str">
        <f>IFERROR(VLOOKUP($C36,List1!$E$4:$F$23,2,FALSE),"")</f>
        <v/>
      </c>
      <c r="F36" s="94" t="str">
        <f>IFERROR(VLOOKUP($C36,List1!$H$4:$I$23,2,FALSE),"")</f>
        <v/>
      </c>
      <c r="G36" s="94" t="str">
        <f>IFERROR(VLOOKUP($C36,List1!$K$4:$L$23,2,FALSE),"")</f>
        <v/>
      </c>
      <c r="H36" s="94" t="str">
        <f>IFERROR(VLOOKUP($C36,List1!$N$4:$O$23,2,FALSE),"")</f>
        <v/>
      </c>
      <c r="I36" s="94" t="str">
        <f>IFERROR(VLOOKUP($C36,List1!$Q$4:$R$23,2,FALSE),"")</f>
        <v/>
      </c>
      <c r="J36" s="94" t="str">
        <f>IFERROR(VLOOKUP($C36,List1!$T$4:$U$23,2,FALSE),"")</f>
        <v/>
      </c>
      <c r="K36" s="94" t="str">
        <f>IFERROR(VLOOKUP($C36,List1!$W$4:$X$23,2,FALSE),"")</f>
        <v/>
      </c>
      <c r="L36" s="94" t="str">
        <f>IFERROR(VLOOKUP($C36,List1!$Z$4:$AA$23,2,FALSE),"")</f>
        <v/>
      </c>
      <c r="M36" s="94" t="str">
        <f>IFERROR(VLOOKUP($C36,List1!$AC$4:$AD$23,2,FALSE),"")</f>
        <v/>
      </c>
      <c r="N36" s="94" t="str">
        <f>IFERROR(VLOOKUP($C36,List1!$AF$4:$AG$23,2,FALSE),"")</f>
        <v/>
      </c>
      <c r="O36" s="94"/>
      <c r="P36" s="94" t="str">
        <f>IFERROR(VLOOKUP($C36,List1!$AL$4:$AM$23,2,FALSE),"")</f>
        <v/>
      </c>
      <c r="Q36" s="94" t="str">
        <f>IFERROR(VLOOKUP($C36,List1!$AO$4:$AP$23,2,FALSE),"")</f>
        <v/>
      </c>
      <c r="R36" s="94" t="str">
        <f>IFERROR(VLOOKUP($C36,List1!$AR$4:$AS$23,2,FALSE),"")</f>
        <v/>
      </c>
      <c r="S36" s="94" t="str">
        <f>IFERROR(VLOOKUP($C36,List1!$AU$4:$AV$23,2,FALSE),"")</f>
        <v/>
      </c>
      <c r="T36" s="94" t="str">
        <f>IFERROR(VLOOKUP($C36,List1!$AX$4:$AY$23,2,FALSE),"")</f>
        <v/>
      </c>
      <c r="U36" s="94" t="str">
        <f>IFERROR(VLOOKUP($C36,List1!$BA$4:$BB$23,2,FALSE),"")</f>
        <v/>
      </c>
      <c r="V36" s="94" t="str">
        <f>IFERROR(VLOOKUP($C36,List1!$BD$4:$BE$23,2,FALSE),"")</f>
        <v/>
      </c>
      <c r="W36" s="94" t="str">
        <f>IFERROR(VLOOKUP($C36,List1!$BG$4:$BH$23,2,FALSE),"")</f>
        <v/>
      </c>
      <c r="X36" s="94" t="str">
        <f>IFERROR(VLOOKUP($C36,List1!$BJ$4:$BK$23,2,FALSE),"")</f>
        <v/>
      </c>
      <c r="Y36" s="94" t="str">
        <f>IFERROR(VLOOKUP($C36,List1!$BM$4:$BN$23,2,FALSE),"")</f>
        <v/>
      </c>
      <c r="Z36" s="94" t="str">
        <f>IFERROR(VLOOKUP($C36,List1!$BP$4:$BQ$23,2,FALSE),"")</f>
        <v/>
      </c>
      <c r="AA36" s="94" t="str">
        <f>IFERROR(VLOOKUP($C36,List1!$BS$4:$BT$23,2,FALSE),"")</f>
        <v/>
      </c>
      <c r="AB36" s="94" t="str">
        <f>IFERROR(VLOOKUP($C36,List1!$BV$4:$BW$23,2,FALSE),"")</f>
        <v/>
      </c>
      <c r="AC36" s="94" t="str">
        <f>IFERROR(VLOOKUP($C36,List1!$BY$4:$BZ$23,2,FALSE),"")</f>
        <v/>
      </c>
      <c r="AD36" s="94" t="str">
        <f>IFERROR(VLOOKUP($C36,List1!$CB$4:$CC$23,2,FALSE),"")</f>
        <v/>
      </c>
      <c r="AE36" s="94" t="str">
        <f>IFERROR(VLOOKUP($C36,List1!$CE$4:$CF$23,2,FALSE),"")</f>
        <v/>
      </c>
      <c r="AF36" s="132" t="str">
        <f>IFERROR(VLOOKUP($C36,List1!$CH$4:$CI$23,2,FALSE),"")</f>
        <v/>
      </c>
      <c r="AG36" s="136" t="e">
        <f>VLOOKUP(C36,'Pomocná data'!AE:BF,28,FALSE)</f>
        <v>#N/A</v>
      </c>
      <c r="AH36" s="140">
        <f>SUM(D36:AF36)</f>
        <v>0</v>
      </c>
      <c r="AI36" s="141" t="str">
        <f>IF(AH36=0,"",SUM(D36:AF36)/(SUMIF(D36:AF36,"&gt;0",$D$5:$AF$5)))</f>
        <v/>
      </c>
    </row>
    <row r="37" spans="2:35" ht="18.600000000000001" thickBot="1">
      <c r="B37" s="96" t="s">
        <v>133</v>
      </c>
      <c r="C37" s="128"/>
      <c r="D37" s="96" t="str">
        <f>IFERROR(VLOOKUP($C37,List1!$B$4:$C$23,2,FALSE),"")</f>
        <v/>
      </c>
      <c r="E37" s="97" t="str">
        <f>IFERROR(VLOOKUP($C37,List1!$E$4:$F$23,2,FALSE),"")</f>
        <v/>
      </c>
      <c r="F37" s="97" t="str">
        <f>IFERROR(VLOOKUP($C37,List1!$H$4:$I$23,2,FALSE),"")</f>
        <v/>
      </c>
      <c r="G37" s="97" t="str">
        <f>IFERROR(VLOOKUP($C37,List1!$K$4:$L$23,2,FALSE),"")</f>
        <v/>
      </c>
      <c r="H37" s="97" t="str">
        <f>IFERROR(VLOOKUP($C37,List1!$N$4:$O$23,2,FALSE),"")</f>
        <v/>
      </c>
      <c r="I37" s="97" t="str">
        <f>IFERROR(VLOOKUP($C37,List1!$Q$4:$R$23,2,FALSE),"")</f>
        <v/>
      </c>
      <c r="J37" s="97" t="str">
        <f>IFERROR(VLOOKUP($C37,List1!$T$4:$U$23,2,FALSE),"")</f>
        <v/>
      </c>
      <c r="K37" s="97" t="str">
        <f>IFERROR(VLOOKUP($C37,List1!$W$4:$X$23,2,FALSE),"")</f>
        <v/>
      </c>
      <c r="L37" s="97" t="str">
        <f>IFERROR(VLOOKUP($C37,List1!$Z$4:$AA$23,2,FALSE),"")</f>
        <v/>
      </c>
      <c r="M37" s="97" t="str">
        <f>IFERROR(VLOOKUP($C37,List1!$AC$4:$AD$23,2,FALSE),"")</f>
        <v/>
      </c>
      <c r="N37" s="97" t="str">
        <f>IFERROR(VLOOKUP($C37,List1!$AF$4:$AG$23,2,FALSE),"")</f>
        <v/>
      </c>
      <c r="O37" s="97"/>
      <c r="P37" s="97" t="str">
        <f>IFERROR(VLOOKUP($C37,List1!$AL$4:$AM$23,2,FALSE),"")</f>
        <v/>
      </c>
      <c r="Q37" s="97" t="str">
        <f>IFERROR(VLOOKUP($C37,List1!$AO$4:$AP$23,2,FALSE),"")</f>
        <v/>
      </c>
      <c r="R37" s="97" t="str">
        <f>IFERROR(VLOOKUP($C37,List1!$AR$4:$AS$23,2,FALSE),"")</f>
        <v/>
      </c>
      <c r="S37" s="97" t="str">
        <f>IFERROR(VLOOKUP($C37,List1!$AU$4:$AV$23,2,FALSE),"")</f>
        <v/>
      </c>
      <c r="T37" s="97" t="str">
        <f>IFERROR(VLOOKUP($C37,List1!$AX$4:$AY$23,2,FALSE),"")</f>
        <v/>
      </c>
      <c r="U37" s="97" t="str">
        <f>IFERROR(VLOOKUP($C37,List1!$BA$4:$BB$23,2,FALSE),"")</f>
        <v/>
      </c>
      <c r="V37" s="97" t="str">
        <f>IFERROR(VLOOKUP($C37,List1!$BD$4:$BE$23,2,FALSE),"")</f>
        <v/>
      </c>
      <c r="W37" s="97" t="str">
        <f>IFERROR(VLOOKUP($C37,List1!$BG$4:$BH$23,2,FALSE),"")</f>
        <v/>
      </c>
      <c r="X37" s="97" t="str">
        <f>IFERROR(VLOOKUP($C37,List1!$BJ$4:$BK$23,2,FALSE),"")</f>
        <v/>
      </c>
      <c r="Y37" s="97" t="str">
        <f>IFERROR(VLOOKUP($C37,List1!$BM$4:$BN$23,2,FALSE),"")</f>
        <v/>
      </c>
      <c r="Z37" s="97" t="str">
        <f>IFERROR(VLOOKUP($C37,List1!$BP$4:$BQ$23,2,FALSE),"")</f>
        <v/>
      </c>
      <c r="AA37" s="97" t="str">
        <f>IFERROR(VLOOKUP($C37,List1!$BS$4:$BT$23,2,FALSE),"")</f>
        <v/>
      </c>
      <c r="AB37" s="97" t="str">
        <f>IFERROR(VLOOKUP($C37,List1!$BV$4:$BW$23,2,FALSE),"")</f>
        <v/>
      </c>
      <c r="AC37" s="97" t="str">
        <f>IFERROR(VLOOKUP($C37,List1!$BY$4:$BZ$23,2,FALSE),"")</f>
        <v/>
      </c>
      <c r="AD37" s="97" t="str">
        <f>IFERROR(VLOOKUP($C37,List1!$CB$4:$CC$23,2,FALSE),"")</f>
        <v/>
      </c>
      <c r="AE37" s="97" t="str">
        <f>IFERROR(VLOOKUP($C37,List1!$CE$4:$CF$23,2,FALSE),"")</f>
        <v/>
      </c>
      <c r="AF37" s="133" t="str">
        <f>IFERROR(VLOOKUP($C37,List1!$BY$4:$BZ$23,2,FALSE),"")</f>
        <v/>
      </c>
      <c r="AG37" s="137"/>
      <c r="AH37" s="142">
        <f>SUM(D37:AF37)</f>
        <v>0</v>
      </c>
      <c r="AI37" s="143" t="str">
        <f>IF(AH37=0,"",SUM(D37:AF37)/(SUMIF(D37:AF37,"&gt;0",$D$5:$AF$5)))</f>
        <v/>
      </c>
    </row>
    <row r="39" spans="2:35">
      <c r="E39" s="20"/>
    </row>
  </sheetData>
  <sortState ref="C6:AI37">
    <sortCondition descending="1" ref="AH6:AH37"/>
  </sortState>
  <mergeCells count="1">
    <mergeCell ref="B2:AI2"/>
  </mergeCells>
  <phoneticPr fontId="0" type="noConversion"/>
  <pageMargins left="0.31" right="0.19685039370078741" top="0.78740157480314965" bottom="0.78740157480314965" header="0.31496062992125984" footer="0.31496062992125984"/>
  <pageSetup paperSize="9" scale="71" orientation="landscape" r:id="rId1"/>
  <ignoredErrors>
    <ignoredError sqref="AD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BF35"/>
  <sheetViews>
    <sheetView topLeftCell="A3" zoomScale="70" zoomScaleNormal="70" workbookViewId="0">
      <selection activeCell="N35" sqref="N35"/>
    </sheetView>
  </sheetViews>
  <sheetFormatPr defaultColWidth="9.109375" defaultRowHeight="14.4"/>
  <cols>
    <col min="1" max="1" width="7.88671875" style="1" customWidth="1"/>
    <col min="2" max="2" width="22.88671875" style="1" customWidth="1"/>
    <col min="3" max="27" width="4.6640625" style="2" customWidth="1"/>
    <col min="28" max="28" width="10.33203125" style="2" customWidth="1"/>
    <col min="29" max="29" width="9.109375" style="1"/>
    <col min="30" max="30" width="6.88671875" style="1" customWidth="1"/>
    <col min="31" max="31" width="24.5546875" style="1" customWidth="1"/>
    <col min="32" max="32" width="7.5546875" style="1" customWidth="1"/>
    <col min="33" max="57" width="4.6640625" style="1" customWidth="1"/>
    <col min="58" max="16384" width="9.109375" style="1"/>
  </cols>
  <sheetData>
    <row r="2" spans="1:58" ht="31.5" customHeight="1">
      <c r="A2" s="144" t="s">
        <v>89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</row>
    <row r="3" spans="1:58" ht="15" thickBot="1"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G3" s="9">
        <v>1</v>
      </c>
      <c r="AH3" s="9">
        <v>2</v>
      </c>
      <c r="AI3" s="9">
        <v>3</v>
      </c>
      <c r="AJ3" s="9">
        <v>4</v>
      </c>
      <c r="AK3" s="9">
        <v>5</v>
      </c>
      <c r="AL3" s="9">
        <v>6</v>
      </c>
      <c r="AM3" s="9">
        <v>7</v>
      </c>
      <c r="AN3" s="9">
        <v>8</v>
      </c>
      <c r="AO3" s="9">
        <v>9</v>
      </c>
      <c r="AP3" s="9">
        <v>10</v>
      </c>
      <c r="AQ3" s="9">
        <v>11</v>
      </c>
      <c r="AR3" s="9">
        <v>12</v>
      </c>
      <c r="AS3" s="9">
        <v>13</v>
      </c>
      <c r="AT3" s="9">
        <v>14</v>
      </c>
      <c r="AU3" s="9">
        <v>15</v>
      </c>
      <c r="AV3" s="9">
        <v>16</v>
      </c>
      <c r="AW3" s="9">
        <v>17</v>
      </c>
      <c r="AX3" s="9">
        <v>18</v>
      </c>
      <c r="AY3" s="9">
        <v>19</v>
      </c>
      <c r="AZ3" s="9">
        <v>20</v>
      </c>
      <c r="BA3" s="9">
        <v>21</v>
      </c>
      <c r="BB3" s="9">
        <v>22</v>
      </c>
      <c r="BC3" s="9">
        <v>23</v>
      </c>
      <c r="BD3" s="9">
        <v>24</v>
      </c>
      <c r="BE3" s="9">
        <v>25</v>
      </c>
    </row>
    <row r="4" spans="1:58" ht="27" customHeight="1" thickBot="1">
      <c r="A4" s="3"/>
      <c r="B4" s="55"/>
      <c r="C4" s="11" t="s">
        <v>61</v>
      </c>
      <c r="D4" s="12" t="s">
        <v>62</v>
      </c>
      <c r="E4" s="13" t="s">
        <v>63</v>
      </c>
      <c r="F4" s="13" t="s">
        <v>64</v>
      </c>
      <c r="G4" s="12" t="s">
        <v>65</v>
      </c>
      <c r="H4" s="12" t="s">
        <v>66</v>
      </c>
      <c r="I4" s="13" t="s">
        <v>67</v>
      </c>
      <c r="J4" s="82" t="s">
        <v>70</v>
      </c>
      <c r="K4" s="82" t="s">
        <v>71</v>
      </c>
      <c r="L4" s="82" t="s">
        <v>72</v>
      </c>
      <c r="M4" s="82" t="s">
        <v>73</v>
      </c>
      <c r="N4" s="82" t="s">
        <v>90</v>
      </c>
      <c r="O4" s="12" t="s">
        <v>91</v>
      </c>
      <c r="P4" s="12" t="s">
        <v>92</v>
      </c>
      <c r="Q4" s="12" t="s">
        <v>93</v>
      </c>
      <c r="R4" s="12" t="s">
        <v>94</v>
      </c>
      <c r="S4" s="12" t="s">
        <v>95</v>
      </c>
      <c r="T4" s="12" t="s">
        <v>96</v>
      </c>
      <c r="U4" s="13" t="s">
        <v>97</v>
      </c>
      <c r="V4" s="12" t="s">
        <v>98</v>
      </c>
      <c r="W4" s="12" t="s">
        <v>99</v>
      </c>
      <c r="X4" s="12" t="s">
        <v>100</v>
      </c>
      <c r="Y4" s="12"/>
      <c r="Z4" s="12"/>
      <c r="AA4" s="49"/>
      <c r="AB4" s="59"/>
      <c r="AG4" s="89" t="s">
        <v>61</v>
      </c>
      <c r="AH4" s="90" t="s">
        <v>62</v>
      </c>
      <c r="AI4" s="91" t="s">
        <v>63</v>
      </c>
      <c r="AJ4" s="91" t="s">
        <v>64</v>
      </c>
      <c r="AK4" s="90" t="s">
        <v>65</v>
      </c>
      <c r="AL4" s="90" t="s">
        <v>66</v>
      </c>
      <c r="AM4" s="91" t="s">
        <v>67</v>
      </c>
      <c r="AN4" s="92" t="s">
        <v>70</v>
      </c>
      <c r="AO4" s="92" t="s">
        <v>71</v>
      </c>
      <c r="AP4" s="92" t="s">
        <v>72</v>
      </c>
      <c r="AQ4" s="92" t="s">
        <v>73</v>
      </c>
      <c r="AR4" s="92" t="s">
        <v>74</v>
      </c>
      <c r="AS4" s="90" t="s">
        <v>75</v>
      </c>
      <c r="AT4" s="90" t="s">
        <v>76</v>
      </c>
      <c r="AU4" s="90" t="s">
        <v>77</v>
      </c>
      <c r="AV4" s="86" t="s">
        <v>78</v>
      </c>
      <c r="AW4" s="86" t="s">
        <v>79</v>
      </c>
      <c r="AX4" s="86" t="s">
        <v>80</v>
      </c>
      <c r="AY4" s="87" t="s">
        <v>82</v>
      </c>
      <c r="AZ4" s="86" t="s">
        <v>83</v>
      </c>
      <c r="BA4" s="86" t="s">
        <v>84</v>
      </c>
      <c r="BB4" s="88" t="s">
        <v>85</v>
      </c>
      <c r="BC4" s="39"/>
      <c r="BD4" s="39"/>
      <c r="BE4" s="40"/>
    </row>
    <row r="5" spans="1:58" ht="18.75" customHeight="1" thickBot="1">
      <c r="A5" s="4"/>
      <c r="B5" s="58"/>
      <c r="C5" s="60">
        <f>Tabulka!D5</f>
        <v>11</v>
      </c>
      <c r="D5" s="61">
        <f>Tabulka!E5</f>
        <v>0</v>
      </c>
      <c r="E5" s="61">
        <f>Tabulka!F5</f>
        <v>0</v>
      </c>
      <c r="F5" s="61">
        <f>Tabulka!G5</f>
        <v>0</v>
      </c>
      <c r="G5" s="61">
        <f>Tabulka!H5</f>
        <v>0</v>
      </c>
      <c r="H5" s="61">
        <f>Tabulka!I5</f>
        <v>0</v>
      </c>
      <c r="I5" s="61">
        <v>6</v>
      </c>
      <c r="J5" s="61">
        <f>Tabulka!K5</f>
        <v>0</v>
      </c>
      <c r="K5" s="61">
        <f>Tabulka!L5</f>
        <v>0</v>
      </c>
      <c r="L5" s="61">
        <f>Tabulka!M5</f>
        <v>0</v>
      </c>
      <c r="M5" s="61">
        <f>Tabulka!N5</f>
        <v>0</v>
      </c>
      <c r="N5" s="61">
        <f>Tabulka!O5</f>
        <v>0</v>
      </c>
      <c r="O5" s="61">
        <f>Tabulka!P5</f>
        <v>8</v>
      </c>
      <c r="P5" s="61">
        <f>Tabulka!Q5</f>
        <v>0</v>
      </c>
      <c r="Q5" s="61">
        <f>Tabulka!R5</f>
        <v>0</v>
      </c>
      <c r="R5" s="61">
        <f>Tabulka!S5</f>
        <v>0</v>
      </c>
      <c r="S5" s="61">
        <f>Tabulka!T5</f>
        <v>0</v>
      </c>
      <c r="T5" s="61">
        <f>Tabulka!U5</f>
        <v>0</v>
      </c>
      <c r="U5" s="61">
        <f>Tabulka!V5</f>
        <v>0</v>
      </c>
      <c r="V5" s="61">
        <f>Tabulka!W5</f>
        <v>0</v>
      </c>
      <c r="W5" s="61">
        <f>Tabulka!X5</f>
        <v>0</v>
      </c>
      <c r="X5" s="61">
        <f>Tabulka!Y5</f>
        <v>0</v>
      </c>
      <c r="Y5" s="61">
        <f>Tabulka!Z5</f>
        <v>0</v>
      </c>
      <c r="Z5" s="61">
        <f>Tabulka!AA5</f>
        <v>0</v>
      </c>
      <c r="AA5" s="62">
        <f>Tabulka!AB5</f>
        <v>0</v>
      </c>
      <c r="AB5" s="5"/>
      <c r="AG5" s="50">
        <v>1</v>
      </c>
      <c r="AH5" s="51">
        <v>2</v>
      </c>
      <c r="AI5" s="51">
        <v>3</v>
      </c>
      <c r="AJ5" s="51">
        <v>4</v>
      </c>
      <c r="AK5" s="51">
        <v>5</v>
      </c>
      <c r="AL5" s="51">
        <v>6</v>
      </c>
      <c r="AM5" s="51">
        <v>7</v>
      </c>
      <c r="AN5" s="51">
        <v>8</v>
      </c>
      <c r="AO5" s="51">
        <v>9</v>
      </c>
      <c r="AP5" s="51">
        <v>10</v>
      </c>
      <c r="AQ5" s="51">
        <v>11</v>
      </c>
      <c r="AR5" s="51">
        <v>12</v>
      </c>
      <c r="AS5" s="51">
        <v>13</v>
      </c>
      <c r="AT5" s="51">
        <v>14</v>
      </c>
      <c r="AU5" s="51">
        <v>15</v>
      </c>
      <c r="AV5" s="52">
        <v>16</v>
      </c>
      <c r="AW5" s="52">
        <v>17</v>
      </c>
      <c r="AX5" s="52">
        <v>18</v>
      </c>
      <c r="AY5" s="52">
        <v>19</v>
      </c>
      <c r="AZ5" s="52">
        <v>20</v>
      </c>
      <c r="BA5" s="52">
        <v>21</v>
      </c>
      <c r="BB5" s="52">
        <v>22</v>
      </c>
      <c r="BC5" s="52">
        <v>23</v>
      </c>
      <c r="BD5" s="52">
        <v>24</v>
      </c>
      <c r="BE5" s="53">
        <v>25</v>
      </c>
    </row>
    <row r="6" spans="1:58" ht="18.75" customHeight="1">
      <c r="A6" s="63" t="s">
        <v>3</v>
      </c>
      <c r="B6" s="16" t="str">
        <f>Tabulka!C6</f>
        <v>Rastočný Josef ml.</v>
      </c>
      <c r="C6" s="64">
        <f>Tabulka!D6</f>
        <v>11</v>
      </c>
      <c r="D6" s="65" t="str">
        <f>Tabulka!E6</f>
        <v/>
      </c>
      <c r="E6" s="65" t="str">
        <f>Tabulka!F6</f>
        <v/>
      </c>
      <c r="F6" s="65" t="str">
        <f>Tabulka!G6</f>
        <v/>
      </c>
      <c r="G6" s="65" t="str">
        <f>Tabulka!H6</f>
        <v/>
      </c>
      <c r="H6" s="65" t="str">
        <f>Tabulka!I6</f>
        <v/>
      </c>
      <c r="I6" s="65" t="str">
        <f>Tabulka!J6</f>
        <v/>
      </c>
      <c r="J6" s="65" t="str">
        <f>Tabulka!K6</f>
        <v/>
      </c>
      <c r="K6" s="65" t="str">
        <f>Tabulka!L6</f>
        <v/>
      </c>
      <c r="L6" s="65" t="str">
        <f>Tabulka!M6</f>
        <v/>
      </c>
      <c r="M6" s="65" t="str">
        <f>Tabulka!N6</f>
        <v/>
      </c>
      <c r="N6" s="65">
        <f>Tabulka!O6</f>
        <v>0</v>
      </c>
      <c r="O6" s="65" t="str">
        <f>Tabulka!P6</f>
        <v/>
      </c>
      <c r="P6" s="65" t="str">
        <f>Tabulka!Q6</f>
        <v/>
      </c>
      <c r="Q6" s="65" t="str">
        <f>Tabulka!R6</f>
        <v/>
      </c>
      <c r="R6" s="65" t="str">
        <f>Tabulka!S6</f>
        <v/>
      </c>
      <c r="S6" s="65" t="str">
        <f>Tabulka!T6</f>
        <v/>
      </c>
      <c r="T6" s="66" t="str">
        <f>Tabulka!U6</f>
        <v/>
      </c>
      <c r="U6" s="66" t="str">
        <f>Tabulka!V6</f>
        <v/>
      </c>
      <c r="V6" s="66" t="str">
        <f>Tabulka!W6</f>
        <v/>
      </c>
      <c r="W6" s="66" t="str">
        <f>Tabulka!X6</f>
        <v/>
      </c>
      <c r="X6" s="66" t="str">
        <f>Tabulka!Y6</f>
        <v/>
      </c>
      <c r="Y6" s="66" t="str">
        <f>Tabulka!Z6</f>
        <v/>
      </c>
      <c r="Z6" s="66" t="str">
        <f>Tabulka!AA6</f>
        <v/>
      </c>
      <c r="AA6" s="67" t="str">
        <f>Tabulka!AB6</f>
        <v/>
      </c>
      <c r="AB6" s="8">
        <f>SUM(C6:AA6)</f>
        <v>11</v>
      </c>
      <c r="AD6" s="68" t="s">
        <v>3</v>
      </c>
      <c r="AE6" s="17" t="str">
        <f>B6</f>
        <v>Rastočný Josef ml.</v>
      </c>
      <c r="AF6" s="18">
        <f>COUNT(Tabulka!D6:AB6)</f>
        <v>1</v>
      </c>
      <c r="AG6" s="41">
        <f t="shared" ref="AG6:AW6" si="0">IF(AG$5&gt;$AF$6,0,LARGE($C$6:$AA$6,AG$5))</f>
        <v>11</v>
      </c>
      <c r="AH6" s="42">
        <f t="shared" si="0"/>
        <v>0</v>
      </c>
      <c r="AI6" s="42">
        <f t="shared" si="0"/>
        <v>0</v>
      </c>
      <c r="AJ6" s="42">
        <f t="shared" si="0"/>
        <v>0</v>
      </c>
      <c r="AK6" s="42">
        <f t="shared" si="0"/>
        <v>0</v>
      </c>
      <c r="AL6" s="42">
        <f t="shared" si="0"/>
        <v>0</v>
      </c>
      <c r="AM6" s="42">
        <f t="shared" si="0"/>
        <v>0</v>
      </c>
      <c r="AN6" s="42">
        <f t="shared" si="0"/>
        <v>0</v>
      </c>
      <c r="AO6" s="42">
        <f t="shared" si="0"/>
        <v>0</v>
      </c>
      <c r="AP6" s="42">
        <f t="shared" si="0"/>
        <v>0</v>
      </c>
      <c r="AQ6" s="42">
        <f t="shared" si="0"/>
        <v>0</v>
      </c>
      <c r="AR6" s="42">
        <f t="shared" si="0"/>
        <v>0</v>
      </c>
      <c r="AS6" s="42">
        <f t="shared" si="0"/>
        <v>0</v>
      </c>
      <c r="AT6" s="42">
        <f t="shared" si="0"/>
        <v>0</v>
      </c>
      <c r="AU6" s="42">
        <f t="shared" si="0"/>
        <v>0</v>
      </c>
      <c r="AV6" s="43">
        <f t="shared" si="0"/>
        <v>0</v>
      </c>
      <c r="AW6" s="43">
        <f t="shared" si="0"/>
        <v>0</v>
      </c>
      <c r="AX6" s="43">
        <f t="shared" ref="AX6:BE6" si="1">IF(AX$5&gt;$AF$6,0,LARGE($C$6:$AA$6,AX$5))</f>
        <v>0</v>
      </c>
      <c r="AY6" s="43">
        <f t="shared" si="1"/>
        <v>0</v>
      </c>
      <c r="AZ6" s="43">
        <f t="shared" si="1"/>
        <v>0</v>
      </c>
      <c r="BA6" s="43">
        <f t="shared" si="1"/>
        <v>0</v>
      </c>
      <c r="BB6" s="43">
        <f t="shared" si="1"/>
        <v>0</v>
      </c>
      <c r="BC6" s="43">
        <f t="shared" si="1"/>
        <v>0</v>
      </c>
      <c r="BD6" s="43">
        <f t="shared" si="1"/>
        <v>0</v>
      </c>
      <c r="BE6" s="44">
        <f t="shared" si="1"/>
        <v>0</v>
      </c>
      <c r="BF6" s="19">
        <f>SUM(AG6:AU6)</f>
        <v>11</v>
      </c>
    </row>
    <row r="7" spans="1:58" ht="18.75" customHeight="1">
      <c r="A7" s="69" t="s">
        <v>5</v>
      </c>
      <c r="B7" s="70" t="str">
        <f>Tabulka!C7</f>
        <v>Hašuĺ Martin</v>
      </c>
      <c r="C7" s="64">
        <f>Tabulka!D7</f>
        <v>10</v>
      </c>
      <c r="D7" s="65" t="str">
        <f>Tabulka!E7</f>
        <v/>
      </c>
      <c r="E7" s="65" t="str">
        <f>Tabulka!F7</f>
        <v/>
      </c>
      <c r="F7" s="65" t="str">
        <f>Tabulka!G7</f>
        <v/>
      </c>
      <c r="G7" s="65" t="str">
        <f>Tabulka!H7</f>
        <v/>
      </c>
      <c r="H7" s="65" t="str">
        <f>Tabulka!I7</f>
        <v/>
      </c>
      <c r="I7" s="65" t="str">
        <f>Tabulka!J7</f>
        <v/>
      </c>
      <c r="J7" s="65" t="str">
        <f>Tabulka!K7</f>
        <v/>
      </c>
      <c r="K7" s="65" t="str">
        <f>Tabulka!L7</f>
        <v/>
      </c>
      <c r="L7" s="65" t="str">
        <f>Tabulka!M7</f>
        <v/>
      </c>
      <c r="M7" s="65" t="str">
        <f>Tabulka!N7</f>
        <v/>
      </c>
      <c r="N7" s="65">
        <f>Tabulka!O7</f>
        <v>0</v>
      </c>
      <c r="O7" s="65" t="str">
        <f>Tabulka!P7</f>
        <v/>
      </c>
      <c r="P7" s="65" t="str">
        <f>Tabulka!Q7</f>
        <v/>
      </c>
      <c r="Q7" s="65" t="str">
        <f>Tabulka!R7</f>
        <v/>
      </c>
      <c r="R7" s="65" t="str">
        <f>Tabulka!S7</f>
        <v/>
      </c>
      <c r="S7" s="65" t="str">
        <f>Tabulka!T7</f>
        <v/>
      </c>
      <c r="T7" s="66" t="str">
        <f>Tabulka!U7</f>
        <v/>
      </c>
      <c r="U7" s="66" t="str">
        <f>Tabulka!V7</f>
        <v/>
      </c>
      <c r="V7" s="66" t="str">
        <f>Tabulka!W7</f>
        <v/>
      </c>
      <c r="W7" s="66" t="str">
        <f>Tabulka!X7</f>
        <v/>
      </c>
      <c r="X7" s="66" t="str">
        <f>Tabulka!Y7</f>
        <v/>
      </c>
      <c r="Y7" s="66" t="str">
        <f>Tabulka!Z7</f>
        <v/>
      </c>
      <c r="Z7" s="66" t="str">
        <f>Tabulka!AA7</f>
        <v/>
      </c>
      <c r="AA7" s="67" t="str">
        <f>Tabulka!AB7</f>
        <v/>
      </c>
      <c r="AB7" s="71">
        <f t="shared" ref="AB7:AB34" si="2">SUM(C7:AA7)</f>
        <v>10</v>
      </c>
      <c r="AD7" s="72" t="s">
        <v>5</v>
      </c>
      <c r="AE7" s="73" t="str">
        <f t="shared" ref="AE7:AE34" si="3">B7</f>
        <v>Hašuĺ Martin</v>
      </c>
      <c r="AF7" s="74">
        <f>COUNT(Tabulka!D7:AB7)</f>
        <v>1</v>
      </c>
      <c r="AG7" s="41">
        <f t="shared" ref="AG7:AW7" si="4">IF(AG$5&gt;$AF$7,0,LARGE($C$7:$AA$7,AG$5))</f>
        <v>10</v>
      </c>
      <c r="AH7" s="42">
        <f t="shared" si="4"/>
        <v>0</v>
      </c>
      <c r="AI7" s="42">
        <f t="shared" si="4"/>
        <v>0</v>
      </c>
      <c r="AJ7" s="42">
        <f t="shared" si="4"/>
        <v>0</v>
      </c>
      <c r="AK7" s="42">
        <f t="shared" si="4"/>
        <v>0</v>
      </c>
      <c r="AL7" s="42">
        <f t="shared" si="4"/>
        <v>0</v>
      </c>
      <c r="AM7" s="42">
        <f t="shared" si="4"/>
        <v>0</v>
      </c>
      <c r="AN7" s="42">
        <f t="shared" si="4"/>
        <v>0</v>
      </c>
      <c r="AO7" s="42">
        <f t="shared" si="4"/>
        <v>0</v>
      </c>
      <c r="AP7" s="42">
        <f t="shared" si="4"/>
        <v>0</v>
      </c>
      <c r="AQ7" s="42">
        <f t="shared" si="4"/>
        <v>0</v>
      </c>
      <c r="AR7" s="42">
        <f t="shared" si="4"/>
        <v>0</v>
      </c>
      <c r="AS7" s="42">
        <f t="shared" si="4"/>
        <v>0</v>
      </c>
      <c r="AT7" s="42">
        <f t="shared" si="4"/>
        <v>0</v>
      </c>
      <c r="AU7" s="42">
        <f t="shared" si="4"/>
        <v>0</v>
      </c>
      <c r="AV7" s="43">
        <f t="shared" si="4"/>
        <v>0</v>
      </c>
      <c r="AW7" s="43">
        <f t="shared" si="4"/>
        <v>0</v>
      </c>
      <c r="AX7" s="43">
        <f t="shared" ref="AX7:BE7" si="5">IF(AX$5&gt;$AF$7,0,LARGE($C$7:$AA$7,AX$5))</f>
        <v>0</v>
      </c>
      <c r="AY7" s="43">
        <f t="shared" si="5"/>
        <v>0</v>
      </c>
      <c r="AZ7" s="43">
        <f t="shared" si="5"/>
        <v>0</v>
      </c>
      <c r="BA7" s="43">
        <f t="shared" si="5"/>
        <v>0</v>
      </c>
      <c r="BB7" s="43">
        <f t="shared" si="5"/>
        <v>0</v>
      </c>
      <c r="BC7" s="43">
        <f t="shared" si="5"/>
        <v>0</v>
      </c>
      <c r="BD7" s="43">
        <f t="shared" si="5"/>
        <v>0</v>
      </c>
      <c r="BE7" s="44">
        <f t="shared" si="5"/>
        <v>0</v>
      </c>
      <c r="BF7" s="19">
        <f t="shared" ref="BF7:BF34" si="6">SUM(AG7:AU7)</f>
        <v>10</v>
      </c>
    </row>
    <row r="8" spans="1:58" ht="18.75" customHeight="1">
      <c r="A8" s="75" t="s">
        <v>7</v>
      </c>
      <c r="B8" s="70" t="str">
        <f>Tabulka!C8</f>
        <v>Rastočný Josef st.</v>
      </c>
      <c r="C8" s="64">
        <f>Tabulka!D8</f>
        <v>9</v>
      </c>
      <c r="D8" s="65" t="str">
        <f>Tabulka!E8</f>
        <v/>
      </c>
      <c r="E8" s="65" t="str">
        <f>Tabulka!F8</f>
        <v/>
      </c>
      <c r="F8" s="65" t="str">
        <f>Tabulka!G8</f>
        <v/>
      </c>
      <c r="G8" s="65" t="str">
        <f>Tabulka!H8</f>
        <v/>
      </c>
      <c r="H8" s="65" t="str">
        <f>Tabulka!I8</f>
        <v/>
      </c>
      <c r="I8" s="65" t="str">
        <f>Tabulka!J8</f>
        <v/>
      </c>
      <c r="J8" s="65" t="str">
        <f>Tabulka!K8</f>
        <v/>
      </c>
      <c r="K8" s="65" t="str">
        <f>Tabulka!L8</f>
        <v/>
      </c>
      <c r="L8" s="65" t="str">
        <f>Tabulka!M8</f>
        <v/>
      </c>
      <c r="M8" s="65" t="str">
        <f>Tabulka!N8</f>
        <v/>
      </c>
      <c r="N8" s="65">
        <f>Tabulka!O8</f>
        <v>0</v>
      </c>
      <c r="O8" s="65" t="str">
        <f>Tabulka!P8</f>
        <v/>
      </c>
      <c r="P8" s="65" t="str">
        <f>Tabulka!Q8</f>
        <v/>
      </c>
      <c r="Q8" s="65" t="str">
        <f>Tabulka!R8</f>
        <v/>
      </c>
      <c r="R8" s="65" t="str">
        <f>Tabulka!S8</f>
        <v/>
      </c>
      <c r="S8" s="65" t="str">
        <f>Tabulka!T8</f>
        <v/>
      </c>
      <c r="T8" s="66" t="str">
        <f>Tabulka!U8</f>
        <v/>
      </c>
      <c r="U8" s="66" t="str">
        <f>Tabulka!V8</f>
        <v/>
      </c>
      <c r="V8" s="66" t="str">
        <f>Tabulka!W8</f>
        <v/>
      </c>
      <c r="W8" s="66" t="str">
        <f>Tabulka!X8</f>
        <v/>
      </c>
      <c r="X8" s="66" t="str">
        <f>Tabulka!Y8</f>
        <v/>
      </c>
      <c r="Y8" s="66" t="str">
        <f>Tabulka!Z8</f>
        <v/>
      </c>
      <c r="Z8" s="66" t="str">
        <f>Tabulka!AA8</f>
        <v/>
      </c>
      <c r="AA8" s="67" t="str">
        <f>Tabulka!AB8</f>
        <v/>
      </c>
      <c r="AB8" s="76">
        <f t="shared" si="2"/>
        <v>9</v>
      </c>
      <c r="AD8" s="77" t="s">
        <v>7</v>
      </c>
      <c r="AE8" s="73" t="str">
        <f t="shared" si="3"/>
        <v>Rastočný Josef st.</v>
      </c>
      <c r="AF8" s="74">
        <f>COUNT(Tabulka!D8:AB8)</f>
        <v>1</v>
      </c>
      <c r="AG8" s="41">
        <f t="shared" ref="AG8:BE8" si="7">IF(AG$5&gt;$AF$8,0,LARGE($C$8:$AA$8,AG$5))</f>
        <v>9</v>
      </c>
      <c r="AH8" s="42">
        <f t="shared" si="7"/>
        <v>0</v>
      </c>
      <c r="AI8" s="42">
        <f t="shared" si="7"/>
        <v>0</v>
      </c>
      <c r="AJ8" s="42">
        <f t="shared" si="7"/>
        <v>0</v>
      </c>
      <c r="AK8" s="42">
        <f t="shared" si="7"/>
        <v>0</v>
      </c>
      <c r="AL8" s="42">
        <f t="shared" si="7"/>
        <v>0</v>
      </c>
      <c r="AM8" s="42">
        <f t="shared" si="7"/>
        <v>0</v>
      </c>
      <c r="AN8" s="42">
        <f t="shared" si="7"/>
        <v>0</v>
      </c>
      <c r="AO8" s="42">
        <f t="shared" si="7"/>
        <v>0</v>
      </c>
      <c r="AP8" s="42">
        <f t="shared" si="7"/>
        <v>0</v>
      </c>
      <c r="AQ8" s="42">
        <f t="shared" si="7"/>
        <v>0</v>
      </c>
      <c r="AR8" s="42">
        <f t="shared" si="7"/>
        <v>0</v>
      </c>
      <c r="AS8" s="42">
        <f t="shared" si="7"/>
        <v>0</v>
      </c>
      <c r="AT8" s="42">
        <f t="shared" si="7"/>
        <v>0</v>
      </c>
      <c r="AU8" s="42">
        <f t="shared" si="7"/>
        <v>0</v>
      </c>
      <c r="AV8" s="43">
        <f t="shared" si="7"/>
        <v>0</v>
      </c>
      <c r="AW8" s="43">
        <f t="shared" si="7"/>
        <v>0</v>
      </c>
      <c r="AX8" s="43">
        <f t="shared" si="7"/>
        <v>0</v>
      </c>
      <c r="AY8" s="43">
        <f t="shared" si="7"/>
        <v>0</v>
      </c>
      <c r="AZ8" s="43">
        <f t="shared" si="7"/>
        <v>0</v>
      </c>
      <c r="BA8" s="43">
        <f t="shared" si="7"/>
        <v>0</v>
      </c>
      <c r="BB8" s="43">
        <f t="shared" si="7"/>
        <v>0</v>
      </c>
      <c r="BC8" s="43">
        <f t="shared" si="7"/>
        <v>0</v>
      </c>
      <c r="BD8" s="43">
        <f t="shared" si="7"/>
        <v>0</v>
      </c>
      <c r="BE8" s="44">
        <f t="shared" si="7"/>
        <v>0</v>
      </c>
      <c r="BF8" s="19">
        <f t="shared" si="6"/>
        <v>9</v>
      </c>
    </row>
    <row r="9" spans="1:58" ht="18.75" customHeight="1">
      <c r="A9" s="6" t="s">
        <v>9</v>
      </c>
      <c r="B9" s="70" t="str">
        <f>Tabulka!C9</f>
        <v>Boldy Adrian</v>
      </c>
      <c r="C9" s="64">
        <f>Tabulka!D9</f>
        <v>8</v>
      </c>
      <c r="D9" s="65" t="str">
        <f>Tabulka!E9</f>
        <v/>
      </c>
      <c r="E9" s="65" t="str">
        <f>Tabulka!F9</f>
        <v/>
      </c>
      <c r="F9" s="65" t="str">
        <f>Tabulka!G9</f>
        <v/>
      </c>
      <c r="G9" s="65" t="str">
        <f>Tabulka!H9</f>
        <v/>
      </c>
      <c r="H9" s="65" t="str">
        <f>Tabulka!I9</f>
        <v/>
      </c>
      <c r="I9" s="65" t="str">
        <f>Tabulka!J9</f>
        <v/>
      </c>
      <c r="J9" s="65" t="str">
        <f>Tabulka!K9</f>
        <v/>
      </c>
      <c r="K9" s="65" t="str">
        <f>Tabulka!L9</f>
        <v/>
      </c>
      <c r="L9" s="65" t="str">
        <f>Tabulka!M9</f>
        <v/>
      </c>
      <c r="M9" s="65" t="str">
        <f>Tabulka!N9</f>
        <v/>
      </c>
      <c r="N9" s="65">
        <f>Tabulka!O9</f>
        <v>0</v>
      </c>
      <c r="O9" s="65" t="str">
        <f>Tabulka!P9</f>
        <v/>
      </c>
      <c r="P9" s="65" t="str">
        <f>Tabulka!Q9</f>
        <v/>
      </c>
      <c r="Q9" s="65" t="str">
        <f>Tabulka!R9</f>
        <v/>
      </c>
      <c r="R9" s="65" t="str">
        <f>Tabulka!S9</f>
        <v/>
      </c>
      <c r="S9" s="65" t="str">
        <f>Tabulka!T9</f>
        <v/>
      </c>
      <c r="T9" s="66" t="str">
        <f>Tabulka!U9</f>
        <v/>
      </c>
      <c r="U9" s="66" t="str">
        <f>Tabulka!V9</f>
        <v/>
      </c>
      <c r="V9" s="66" t="str">
        <f>Tabulka!W9</f>
        <v/>
      </c>
      <c r="W9" s="66" t="str">
        <f>Tabulka!X9</f>
        <v/>
      </c>
      <c r="X9" s="66" t="str">
        <f>Tabulka!Y9</f>
        <v/>
      </c>
      <c r="Y9" s="66" t="str">
        <f>Tabulka!Z9</f>
        <v/>
      </c>
      <c r="Z9" s="66" t="str">
        <f>Tabulka!AA9</f>
        <v/>
      </c>
      <c r="AA9" s="67" t="str">
        <f>Tabulka!AB9</f>
        <v/>
      </c>
      <c r="AB9" s="71">
        <f t="shared" si="2"/>
        <v>8</v>
      </c>
      <c r="AD9" s="78" t="s">
        <v>9</v>
      </c>
      <c r="AE9" s="73" t="str">
        <f t="shared" si="3"/>
        <v>Boldy Adrian</v>
      </c>
      <c r="AF9" s="74">
        <f>COUNT(Tabulka!D9:AB9)</f>
        <v>1</v>
      </c>
      <c r="AG9" s="41">
        <f t="shared" ref="AG9:BE9" si="8">IF(AG$5&gt;$AF$9,0,LARGE($C$9:$AA$9,AG$5))</f>
        <v>8</v>
      </c>
      <c r="AH9" s="42">
        <f t="shared" si="8"/>
        <v>0</v>
      </c>
      <c r="AI9" s="42">
        <f t="shared" si="8"/>
        <v>0</v>
      </c>
      <c r="AJ9" s="42">
        <f t="shared" si="8"/>
        <v>0</v>
      </c>
      <c r="AK9" s="42">
        <f t="shared" si="8"/>
        <v>0</v>
      </c>
      <c r="AL9" s="42">
        <f t="shared" si="8"/>
        <v>0</v>
      </c>
      <c r="AM9" s="42">
        <f t="shared" si="8"/>
        <v>0</v>
      </c>
      <c r="AN9" s="42">
        <f t="shared" si="8"/>
        <v>0</v>
      </c>
      <c r="AO9" s="42">
        <f t="shared" si="8"/>
        <v>0</v>
      </c>
      <c r="AP9" s="42">
        <f t="shared" si="8"/>
        <v>0</v>
      </c>
      <c r="AQ9" s="42">
        <f t="shared" si="8"/>
        <v>0</v>
      </c>
      <c r="AR9" s="42">
        <f t="shared" si="8"/>
        <v>0</v>
      </c>
      <c r="AS9" s="42">
        <f t="shared" si="8"/>
        <v>0</v>
      </c>
      <c r="AT9" s="42">
        <f t="shared" si="8"/>
        <v>0</v>
      </c>
      <c r="AU9" s="42">
        <f t="shared" si="8"/>
        <v>0</v>
      </c>
      <c r="AV9" s="43">
        <f t="shared" si="8"/>
        <v>0</v>
      </c>
      <c r="AW9" s="43">
        <f t="shared" si="8"/>
        <v>0</v>
      </c>
      <c r="AX9" s="43">
        <f t="shared" si="8"/>
        <v>0</v>
      </c>
      <c r="AY9" s="43">
        <f t="shared" si="8"/>
        <v>0</v>
      </c>
      <c r="AZ9" s="43">
        <f t="shared" si="8"/>
        <v>0</v>
      </c>
      <c r="BA9" s="43">
        <f t="shared" si="8"/>
        <v>0</v>
      </c>
      <c r="BB9" s="43">
        <f t="shared" si="8"/>
        <v>0</v>
      </c>
      <c r="BC9" s="43">
        <f t="shared" si="8"/>
        <v>0</v>
      </c>
      <c r="BD9" s="43">
        <f t="shared" si="8"/>
        <v>0</v>
      </c>
      <c r="BE9" s="44">
        <f t="shared" si="8"/>
        <v>0</v>
      </c>
      <c r="BF9" s="19">
        <f t="shared" si="6"/>
        <v>8</v>
      </c>
    </row>
    <row r="10" spans="1:58" ht="18.75" customHeight="1">
      <c r="A10" s="79" t="s">
        <v>11</v>
      </c>
      <c r="B10" s="70" t="str">
        <f>Tabulka!C10</f>
        <v>Koudelka Jiří</v>
      </c>
      <c r="C10" s="64">
        <f>Tabulka!D10</f>
        <v>7</v>
      </c>
      <c r="D10" s="65" t="str">
        <f>Tabulka!E10</f>
        <v/>
      </c>
      <c r="E10" s="65" t="str">
        <f>Tabulka!F10</f>
        <v/>
      </c>
      <c r="F10" s="65" t="str">
        <f>Tabulka!G10</f>
        <v/>
      </c>
      <c r="G10" s="65" t="str">
        <f>Tabulka!H10</f>
        <v/>
      </c>
      <c r="H10" s="65" t="str">
        <f>Tabulka!I10</f>
        <v/>
      </c>
      <c r="I10" s="65" t="str">
        <f>Tabulka!J10</f>
        <v/>
      </c>
      <c r="J10" s="65" t="str">
        <f>Tabulka!K10</f>
        <v/>
      </c>
      <c r="K10" s="65" t="str">
        <f>Tabulka!L10</f>
        <v/>
      </c>
      <c r="L10" s="65" t="str">
        <f>Tabulka!M10</f>
        <v/>
      </c>
      <c r="M10" s="65" t="str">
        <f>Tabulka!N10</f>
        <v/>
      </c>
      <c r="N10" s="65">
        <f>Tabulka!O10</f>
        <v>0</v>
      </c>
      <c r="O10" s="65" t="str">
        <f>Tabulka!P10</f>
        <v/>
      </c>
      <c r="P10" s="65" t="str">
        <f>Tabulka!Q10</f>
        <v/>
      </c>
      <c r="Q10" s="65" t="str">
        <f>Tabulka!R10</f>
        <v/>
      </c>
      <c r="R10" s="65" t="str">
        <f>Tabulka!S10</f>
        <v/>
      </c>
      <c r="S10" s="65" t="str">
        <f>Tabulka!T10</f>
        <v/>
      </c>
      <c r="T10" s="66" t="str">
        <f>Tabulka!U10</f>
        <v/>
      </c>
      <c r="U10" s="66" t="str">
        <f>Tabulka!V10</f>
        <v/>
      </c>
      <c r="V10" s="66" t="str">
        <f>Tabulka!W10</f>
        <v/>
      </c>
      <c r="W10" s="66" t="str">
        <f>Tabulka!X10</f>
        <v/>
      </c>
      <c r="X10" s="66" t="str">
        <f>Tabulka!Y10</f>
        <v/>
      </c>
      <c r="Y10" s="66" t="str">
        <f>Tabulka!Z10</f>
        <v/>
      </c>
      <c r="Z10" s="66" t="str">
        <f>Tabulka!AA10</f>
        <v/>
      </c>
      <c r="AA10" s="67" t="str">
        <f>Tabulka!AB10</f>
        <v/>
      </c>
      <c r="AB10" s="76">
        <f t="shared" si="2"/>
        <v>7</v>
      </c>
      <c r="AD10" s="80" t="s">
        <v>11</v>
      </c>
      <c r="AE10" s="73" t="str">
        <f t="shared" si="3"/>
        <v>Koudelka Jiří</v>
      </c>
      <c r="AF10" s="74">
        <f>COUNT(Tabulka!D10:AB10)</f>
        <v>1</v>
      </c>
      <c r="AG10" s="41">
        <f t="shared" ref="AG10:BE10" si="9">IF(AG$5&gt;$AF$10,0,LARGE($C$10:$AA$10,AG$5))</f>
        <v>7</v>
      </c>
      <c r="AH10" s="42">
        <f t="shared" si="9"/>
        <v>0</v>
      </c>
      <c r="AI10" s="42">
        <f t="shared" si="9"/>
        <v>0</v>
      </c>
      <c r="AJ10" s="42">
        <f t="shared" si="9"/>
        <v>0</v>
      </c>
      <c r="AK10" s="42">
        <f t="shared" si="9"/>
        <v>0</v>
      </c>
      <c r="AL10" s="42">
        <f t="shared" si="9"/>
        <v>0</v>
      </c>
      <c r="AM10" s="42">
        <f t="shared" si="9"/>
        <v>0</v>
      </c>
      <c r="AN10" s="42">
        <f t="shared" si="9"/>
        <v>0</v>
      </c>
      <c r="AO10" s="42">
        <f t="shared" si="9"/>
        <v>0</v>
      </c>
      <c r="AP10" s="42">
        <f t="shared" si="9"/>
        <v>0</v>
      </c>
      <c r="AQ10" s="42">
        <f t="shared" si="9"/>
        <v>0</v>
      </c>
      <c r="AR10" s="42">
        <f t="shared" si="9"/>
        <v>0</v>
      </c>
      <c r="AS10" s="42">
        <f t="shared" si="9"/>
        <v>0</v>
      </c>
      <c r="AT10" s="42">
        <f t="shared" si="9"/>
        <v>0</v>
      </c>
      <c r="AU10" s="42">
        <f t="shared" si="9"/>
        <v>0</v>
      </c>
      <c r="AV10" s="43">
        <f t="shared" si="9"/>
        <v>0</v>
      </c>
      <c r="AW10" s="43">
        <f t="shared" si="9"/>
        <v>0</v>
      </c>
      <c r="AX10" s="43">
        <f t="shared" si="9"/>
        <v>0</v>
      </c>
      <c r="AY10" s="43">
        <f t="shared" si="9"/>
        <v>0</v>
      </c>
      <c r="AZ10" s="43">
        <f t="shared" si="9"/>
        <v>0</v>
      </c>
      <c r="BA10" s="43">
        <f t="shared" si="9"/>
        <v>0</v>
      </c>
      <c r="BB10" s="43">
        <f t="shared" si="9"/>
        <v>0</v>
      </c>
      <c r="BC10" s="43">
        <f t="shared" si="9"/>
        <v>0</v>
      </c>
      <c r="BD10" s="43">
        <f t="shared" si="9"/>
        <v>0</v>
      </c>
      <c r="BE10" s="44">
        <f t="shared" si="9"/>
        <v>0</v>
      </c>
      <c r="BF10" s="19">
        <f t="shared" si="6"/>
        <v>7</v>
      </c>
    </row>
    <row r="11" spans="1:58" ht="18.75" customHeight="1">
      <c r="A11" s="81" t="s">
        <v>12</v>
      </c>
      <c r="B11" s="70" t="str">
        <f>Tabulka!C11</f>
        <v>Holub Antonín</v>
      </c>
      <c r="C11" s="64">
        <f>Tabulka!D11</f>
        <v>6</v>
      </c>
      <c r="D11" s="65" t="str">
        <f>Tabulka!E11</f>
        <v/>
      </c>
      <c r="E11" s="65" t="str">
        <f>Tabulka!F11</f>
        <v/>
      </c>
      <c r="F11" s="65" t="str">
        <f>Tabulka!G11</f>
        <v/>
      </c>
      <c r="G11" s="65" t="str">
        <f>Tabulka!H11</f>
        <v/>
      </c>
      <c r="H11" s="65" t="str">
        <f>Tabulka!I11</f>
        <v/>
      </c>
      <c r="I11" s="65" t="str">
        <f>Tabulka!J11</f>
        <v/>
      </c>
      <c r="J11" s="65" t="str">
        <f>Tabulka!K11</f>
        <v/>
      </c>
      <c r="K11" s="65" t="str">
        <f>Tabulka!L11</f>
        <v/>
      </c>
      <c r="L11" s="65" t="str">
        <f>Tabulka!M11</f>
        <v/>
      </c>
      <c r="M11" s="65" t="str">
        <f>Tabulka!N11</f>
        <v/>
      </c>
      <c r="N11" s="65">
        <f>Tabulka!O11</f>
        <v>0</v>
      </c>
      <c r="O11" s="65" t="str">
        <f>Tabulka!P11</f>
        <v/>
      </c>
      <c r="P11" s="65" t="str">
        <f>Tabulka!Q11</f>
        <v/>
      </c>
      <c r="Q11" s="65" t="str">
        <f>Tabulka!R11</f>
        <v/>
      </c>
      <c r="R11" s="65" t="str">
        <f>Tabulka!S11</f>
        <v/>
      </c>
      <c r="S11" s="65" t="str">
        <f>Tabulka!T11</f>
        <v/>
      </c>
      <c r="T11" s="66" t="str">
        <f>Tabulka!U11</f>
        <v/>
      </c>
      <c r="U11" s="66" t="str">
        <f>Tabulka!V11</f>
        <v/>
      </c>
      <c r="V11" s="66" t="str">
        <f>Tabulka!W11</f>
        <v/>
      </c>
      <c r="W11" s="66" t="str">
        <f>Tabulka!X11</f>
        <v/>
      </c>
      <c r="X11" s="66" t="str">
        <f>Tabulka!Y11</f>
        <v/>
      </c>
      <c r="Y11" s="66" t="str">
        <f>Tabulka!Z11</f>
        <v/>
      </c>
      <c r="Z11" s="66" t="str">
        <f>Tabulka!AA11</f>
        <v/>
      </c>
      <c r="AA11" s="67" t="str">
        <f>Tabulka!AB11</f>
        <v/>
      </c>
      <c r="AB11" s="76">
        <f t="shared" si="2"/>
        <v>6</v>
      </c>
      <c r="AD11" s="80" t="s">
        <v>12</v>
      </c>
      <c r="AE11" s="73" t="str">
        <f t="shared" si="3"/>
        <v>Holub Antonín</v>
      </c>
      <c r="AF11" s="74">
        <f>COUNT(Tabulka!D11:AB11)</f>
        <v>1</v>
      </c>
      <c r="AG11" s="41">
        <f t="shared" ref="AG11:BE11" si="10">IF(AG$5&gt;$AF$11,0,LARGE($C$11:$AA$11,AG$5))</f>
        <v>6</v>
      </c>
      <c r="AH11" s="42">
        <f t="shared" si="10"/>
        <v>0</v>
      </c>
      <c r="AI11" s="42">
        <f t="shared" si="10"/>
        <v>0</v>
      </c>
      <c r="AJ11" s="42">
        <f t="shared" si="10"/>
        <v>0</v>
      </c>
      <c r="AK11" s="42">
        <f t="shared" si="10"/>
        <v>0</v>
      </c>
      <c r="AL11" s="42">
        <f t="shared" si="10"/>
        <v>0</v>
      </c>
      <c r="AM11" s="42">
        <f t="shared" si="10"/>
        <v>0</v>
      </c>
      <c r="AN11" s="42">
        <f t="shared" si="10"/>
        <v>0</v>
      </c>
      <c r="AO11" s="42">
        <f t="shared" si="10"/>
        <v>0</v>
      </c>
      <c r="AP11" s="42">
        <f t="shared" si="10"/>
        <v>0</v>
      </c>
      <c r="AQ11" s="42">
        <f t="shared" si="10"/>
        <v>0</v>
      </c>
      <c r="AR11" s="42">
        <f t="shared" si="10"/>
        <v>0</v>
      </c>
      <c r="AS11" s="42">
        <f t="shared" si="10"/>
        <v>0</v>
      </c>
      <c r="AT11" s="42">
        <f t="shared" si="10"/>
        <v>0</v>
      </c>
      <c r="AU11" s="42">
        <f t="shared" si="10"/>
        <v>0</v>
      </c>
      <c r="AV11" s="43">
        <f t="shared" si="10"/>
        <v>0</v>
      </c>
      <c r="AW11" s="43">
        <f t="shared" si="10"/>
        <v>0</v>
      </c>
      <c r="AX11" s="43">
        <f t="shared" si="10"/>
        <v>0</v>
      </c>
      <c r="AY11" s="43">
        <f t="shared" si="10"/>
        <v>0</v>
      </c>
      <c r="AZ11" s="43">
        <f t="shared" si="10"/>
        <v>0</v>
      </c>
      <c r="BA11" s="43">
        <f t="shared" si="10"/>
        <v>0</v>
      </c>
      <c r="BB11" s="43">
        <f t="shared" si="10"/>
        <v>0</v>
      </c>
      <c r="BC11" s="43">
        <f t="shared" si="10"/>
        <v>0</v>
      </c>
      <c r="BD11" s="43">
        <f t="shared" si="10"/>
        <v>0</v>
      </c>
      <c r="BE11" s="44">
        <f t="shared" si="10"/>
        <v>0</v>
      </c>
      <c r="BF11" s="19">
        <f t="shared" si="6"/>
        <v>6</v>
      </c>
    </row>
    <row r="12" spans="1:58" ht="18.75" customHeight="1">
      <c r="A12" s="81" t="s">
        <v>13</v>
      </c>
      <c r="B12" s="70" t="str">
        <f>Tabulka!C12</f>
        <v>Hnát Miroslav</v>
      </c>
      <c r="C12" s="64">
        <f>Tabulka!D12</f>
        <v>5</v>
      </c>
      <c r="D12" s="65" t="str">
        <f>Tabulka!E12</f>
        <v/>
      </c>
      <c r="E12" s="65" t="str">
        <f>Tabulka!F12</f>
        <v/>
      </c>
      <c r="F12" s="65" t="str">
        <f>Tabulka!G12</f>
        <v/>
      </c>
      <c r="G12" s="65" t="str">
        <f>Tabulka!H12</f>
        <v/>
      </c>
      <c r="H12" s="65" t="str">
        <f>Tabulka!I12</f>
        <v/>
      </c>
      <c r="I12" s="65" t="str">
        <f>Tabulka!J12</f>
        <v/>
      </c>
      <c r="J12" s="65" t="str">
        <f>Tabulka!K12</f>
        <v/>
      </c>
      <c r="K12" s="65" t="str">
        <f>Tabulka!L12</f>
        <v/>
      </c>
      <c r="L12" s="65" t="str">
        <f>Tabulka!M12</f>
        <v/>
      </c>
      <c r="M12" s="65" t="str">
        <f>Tabulka!N12</f>
        <v/>
      </c>
      <c r="N12" s="65">
        <f>Tabulka!O12</f>
        <v>0</v>
      </c>
      <c r="O12" s="65" t="str">
        <f>Tabulka!P12</f>
        <v/>
      </c>
      <c r="P12" s="65" t="str">
        <f>Tabulka!Q12</f>
        <v/>
      </c>
      <c r="Q12" s="65" t="str">
        <f>Tabulka!R12</f>
        <v/>
      </c>
      <c r="R12" s="65" t="str">
        <f>Tabulka!S12</f>
        <v/>
      </c>
      <c r="S12" s="65" t="str">
        <f>Tabulka!T12</f>
        <v/>
      </c>
      <c r="T12" s="66" t="str">
        <f>Tabulka!U12</f>
        <v/>
      </c>
      <c r="U12" s="66" t="str">
        <f>Tabulka!V12</f>
        <v/>
      </c>
      <c r="V12" s="66" t="str">
        <f>Tabulka!W12</f>
        <v/>
      </c>
      <c r="W12" s="66" t="str">
        <f>Tabulka!X12</f>
        <v/>
      </c>
      <c r="X12" s="66" t="str">
        <f>Tabulka!Y12</f>
        <v/>
      </c>
      <c r="Y12" s="66" t="str">
        <f>Tabulka!Z12</f>
        <v/>
      </c>
      <c r="Z12" s="66" t="str">
        <f>Tabulka!AA12</f>
        <v/>
      </c>
      <c r="AA12" s="67" t="str">
        <f>Tabulka!AB12</f>
        <v/>
      </c>
      <c r="AB12" s="71">
        <f t="shared" si="2"/>
        <v>5</v>
      </c>
      <c r="AD12" s="80" t="s">
        <v>13</v>
      </c>
      <c r="AE12" s="73" t="str">
        <f t="shared" si="3"/>
        <v>Hnát Miroslav</v>
      </c>
      <c r="AF12" s="74">
        <f>COUNT(Tabulka!D12:AB12)</f>
        <v>1</v>
      </c>
      <c r="AG12" s="41">
        <f t="shared" ref="AG12:BE12" si="11">IF(AG$5&gt;$AF$12,0,LARGE($C$12:$AA$12,AG$5))</f>
        <v>5</v>
      </c>
      <c r="AH12" s="42">
        <f t="shared" si="11"/>
        <v>0</v>
      </c>
      <c r="AI12" s="42">
        <f t="shared" si="11"/>
        <v>0</v>
      </c>
      <c r="AJ12" s="42">
        <f t="shared" si="11"/>
        <v>0</v>
      </c>
      <c r="AK12" s="42">
        <f t="shared" si="11"/>
        <v>0</v>
      </c>
      <c r="AL12" s="42">
        <f t="shared" si="11"/>
        <v>0</v>
      </c>
      <c r="AM12" s="42">
        <f t="shared" si="11"/>
        <v>0</v>
      </c>
      <c r="AN12" s="42">
        <f t="shared" si="11"/>
        <v>0</v>
      </c>
      <c r="AO12" s="42">
        <f t="shared" si="11"/>
        <v>0</v>
      </c>
      <c r="AP12" s="42">
        <f t="shared" si="11"/>
        <v>0</v>
      </c>
      <c r="AQ12" s="42">
        <f t="shared" si="11"/>
        <v>0</v>
      </c>
      <c r="AR12" s="42">
        <f t="shared" si="11"/>
        <v>0</v>
      </c>
      <c r="AS12" s="42">
        <f t="shared" si="11"/>
        <v>0</v>
      </c>
      <c r="AT12" s="42">
        <f t="shared" si="11"/>
        <v>0</v>
      </c>
      <c r="AU12" s="42">
        <f t="shared" si="11"/>
        <v>0</v>
      </c>
      <c r="AV12" s="43">
        <f t="shared" si="11"/>
        <v>0</v>
      </c>
      <c r="AW12" s="43">
        <f t="shared" si="11"/>
        <v>0</v>
      </c>
      <c r="AX12" s="43">
        <f t="shared" si="11"/>
        <v>0</v>
      </c>
      <c r="AY12" s="43">
        <f t="shared" si="11"/>
        <v>0</v>
      </c>
      <c r="AZ12" s="43">
        <f t="shared" si="11"/>
        <v>0</v>
      </c>
      <c r="BA12" s="43">
        <f t="shared" si="11"/>
        <v>0</v>
      </c>
      <c r="BB12" s="43">
        <f t="shared" si="11"/>
        <v>0</v>
      </c>
      <c r="BC12" s="43">
        <f t="shared" si="11"/>
        <v>0</v>
      </c>
      <c r="BD12" s="43">
        <f t="shared" si="11"/>
        <v>0</v>
      </c>
      <c r="BE12" s="44">
        <f t="shared" si="11"/>
        <v>0</v>
      </c>
      <c r="BF12" s="19">
        <f t="shared" si="6"/>
        <v>5</v>
      </c>
    </row>
    <row r="13" spans="1:58" ht="18.75" customHeight="1">
      <c r="A13" s="81" t="s">
        <v>15</v>
      </c>
      <c r="B13" s="70" t="str">
        <f>Tabulka!C13</f>
        <v>Chmelík Ladislav</v>
      </c>
      <c r="C13" s="64">
        <f>Tabulka!D13</f>
        <v>4</v>
      </c>
      <c r="D13" s="65" t="str">
        <f>Tabulka!E13</f>
        <v/>
      </c>
      <c r="E13" s="65" t="str">
        <f>Tabulka!F13</f>
        <v/>
      </c>
      <c r="F13" s="65" t="str">
        <f>Tabulka!G13</f>
        <v/>
      </c>
      <c r="G13" s="65" t="str">
        <f>Tabulka!H13</f>
        <v/>
      </c>
      <c r="H13" s="65" t="str">
        <f>Tabulka!I13</f>
        <v/>
      </c>
      <c r="I13" s="65" t="str">
        <f>Tabulka!J13</f>
        <v/>
      </c>
      <c r="J13" s="65" t="str">
        <f>Tabulka!K13</f>
        <v/>
      </c>
      <c r="K13" s="65" t="str">
        <f>Tabulka!L13</f>
        <v/>
      </c>
      <c r="L13" s="65" t="str">
        <f>Tabulka!M13</f>
        <v/>
      </c>
      <c r="M13" s="65" t="str">
        <f>Tabulka!N13</f>
        <v/>
      </c>
      <c r="N13" s="65">
        <f>Tabulka!O13</f>
        <v>0</v>
      </c>
      <c r="O13" s="65" t="str">
        <f>Tabulka!P13</f>
        <v/>
      </c>
      <c r="P13" s="65" t="str">
        <f>Tabulka!Q13</f>
        <v/>
      </c>
      <c r="Q13" s="65" t="str">
        <f>Tabulka!R13</f>
        <v/>
      </c>
      <c r="R13" s="65" t="str">
        <f>Tabulka!S13</f>
        <v/>
      </c>
      <c r="S13" s="65" t="str">
        <f>Tabulka!T13</f>
        <v/>
      </c>
      <c r="T13" s="66" t="str">
        <f>Tabulka!U13</f>
        <v/>
      </c>
      <c r="U13" s="66" t="str">
        <f>Tabulka!V13</f>
        <v/>
      </c>
      <c r="V13" s="66" t="str">
        <f>Tabulka!W13</f>
        <v/>
      </c>
      <c r="W13" s="66" t="str">
        <f>Tabulka!X13</f>
        <v/>
      </c>
      <c r="X13" s="66" t="str">
        <f>Tabulka!Y13</f>
        <v/>
      </c>
      <c r="Y13" s="66" t="str">
        <f>Tabulka!Z13</f>
        <v/>
      </c>
      <c r="Z13" s="66" t="str">
        <f>Tabulka!AA13</f>
        <v/>
      </c>
      <c r="AA13" s="67" t="str">
        <f>Tabulka!AB13</f>
        <v/>
      </c>
      <c r="AB13" s="71">
        <f t="shared" si="2"/>
        <v>4</v>
      </c>
      <c r="AC13" s="7"/>
      <c r="AD13" s="80" t="s">
        <v>15</v>
      </c>
      <c r="AE13" s="73" t="str">
        <f t="shared" si="3"/>
        <v>Chmelík Ladislav</v>
      </c>
      <c r="AF13" s="74">
        <f>COUNT(Tabulka!D13:AB13)</f>
        <v>1</v>
      </c>
      <c r="AG13" s="41">
        <f t="shared" ref="AG13:BE13" si="12">IF(AG$5&gt;$AF$13,0,LARGE($C$13:$AA$13,AG$5))</f>
        <v>4</v>
      </c>
      <c r="AH13" s="42">
        <f t="shared" si="12"/>
        <v>0</v>
      </c>
      <c r="AI13" s="42">
        <f t="shared" si="12"/>
        <v>0</v>
      </c>
      <c r="AJ13" s="42">
        <f t="shared" si="12"/>
        <v>0</v>
      </c>
      <c r="AK13" s="42">
        <f t="shared" si="12"/>
        <v>0</v>
      </c>
      <c r="AL13" s="42">
        <f t="shared" si="12"/>
        <v>0</v>
      </c>
      <c r="AM13" s="42">
        <f t="shared" si="12"/>
        <v>0</v>
      </c>
      <c r="AN13" s="42">
        <f t="shared" si="12"/>
        <v>0</v>
      </c>
      <c r="AO13" s="42">
        <f t="shared" si="12"/>
        <v>0</v>
      </c>
      <c r="AP13" s="42">
        <f t="shared" si="12"/>
        <v>0</v>
      </c>
      <c r="AQ13" s="42">
        <f t="shared" si="12"/>
        <v>0</v>
      </c>
      <c r="AR13" s="42">
        <f t="shared" si="12"/>
        <v>0</v>
      </c>
      <c r="AS13" s="42">
        <f t="shared" si="12"/>
        <v>0</v>
      </c>
      <c r="AT13" s="42">
        <f t="shared" si="12"/>
        <v>0</v>
      </c>
      <c r="AU13" s="42">
        <f t="shared" si="12"/>
        <v>0</v>
      </c>
      <c r="AV13" s="43">
        <f t="shared" si="12"/>
        <v>0</v>
      </c>
      <c r="AW13" s="43">
        <f t="shared" si="12"/>
        <v>0</v>
      </c>
      <c r="AX13" s="43">
        <f t="shared" si="12"/>
        <v>0</v>
      </c>
      <c r="AY13" s="43">
        <f t="shared" si="12"/>
        <v>0</v>
      </c>
      <c r="AZ13" s="43">
        <f t="shared" si="12"/>
        <v>0</v>
      </c>
      <c r="BA13" s="43">
        <f t="shared" si="12"/>
        <v>0</v>
      </c>
      <c r="BB13" s="43">
        <f t="shared" si="12"/>
        <v>0</v>
      </c>
      <c r="BC13" s="43">
        <f t="shared" si="12"/>
        <v>0</v>
      </c>
      <c r="BD13" s="43">
        <f t="shared" si="12"/>
        <v>0</v>
      </c>
      <c r="BE13" s="44">
        <f t="shared" si="12"/>
        <v>0</v>
      </c>
      <c r="BF13" s="19">
        <f t="shared" si="6"/>
        <v>4</v>
      </c>
    </row>
    <row r="14" spans="1:58" ht="18.75" customHeight="1">
      <c r="A14" s="81" t="s">
        <v>17</v>
      </c>
      <c r="B14" s="70" t="str">
        <f>Tabulka!C14</f>
        <v>Kubeček Michal</v>
      </c>
      <c r="C14" s="64">
        <f>Tabulka!D14</f>
        <v>3</v>
      </c>
      <c r="D14" s="65" t="str">
        <f>Tabulka!E14</f>
        <v/>
      </c>
      <c r="E14" s="65" t="str">
        <f>Tabulka!F14</f>
        <v/>
      </c>
      <c r="F14" s="65" t="str">
        <f>Tabulka!G14</f>
        <v/>
      </c>
      <c r="G14" s="65" t="str">
        <f>Tabulka!H14</f>
        <v/>
      </c>
      <c r="H14" s="65" t="str">
        <f>Tabulka!I14</f>
        <v/>
      </c>
      <c r="I14" s="65" t="str">
        <f>Tabulka!J14</f>
        <v/>
      </c>
      <c r="J14" s="65" t="str">
        <f>Tabulka!K14</f>
        <v/>
      </c>
      <c r="K14" s="65" t="str">
        <f>Tabulka!L14</f>
        <v/>
      </c>
      <c r="L14" s="65" t="str">
        <f>Tabulka!M14</f>
        <v/>
      </c>
      <c r="M14" s="65" t="str">
        <f>Tabulka!N14</f>
        <v/>
      </c>
      <c r="N14" s="65">
        <f>Tabulka!O14</f>
        <v>0</v>
      </c>
      <c r="O14" s="65" t="str">
        <f>Tabulka!P14</f>
        <v/>
      </c>
      <c r="P14" s="65" t="str">
        <f>Tabulka!Q14</f>
        <v/>
      </c>
      <c r="Q14" s="65" t="str">
        <f>Tabulka!R14</f>
        <v/>
      </c>
      <c r="R14" s="65" t="str">
        <f>Tabulka!S14</f>
        <v/>
      </c>
      <c r="S14" s="65" t="str">
        <f>Tabulka!T14</f>
        <v/>
      </c>
      <c r="T14" s="66" t="str">
        <f>Tabulka!U14</f>
        <v/>
      </c>
      <c r="U14" s="66" t="str">
        <f>Tabulka!V14</f>
        <v/>
      </c>
      <c r="V14" s="66" t="str">
        <f>Tabulka!W14</f>
        <v/>
      </c>
      <c r="W14" s="66" t="str">
        <f>Tabulka!X14</f>
        <v/>
      </c>
      <c r="X14" s="66" t="str">
        <f>Tabulka!Y14</f>
        <v/>
      </c>
      <c r="Y14" s="66" t="str">
        <f>Tabulka!Z14</f>
        <v/>
      </c>
      <c r="Z14" s="66" t="str">
        <f>Tabulka!AA14</f>
        <v/>
      </c>
      <c r="AA14" s="67" t="str">
        <f>Tabulka!AB14</f>
        <v/>
      </c>
      <c r="AB14" s="76">
        <f t="shared" si="2"/>
        <v>3</v>
      </c>
      <c r="AD14" s="80" t="s">
        <v>17</v>
      </c>
      <c r="AE14" s="73" t="str">
        <f t="shared" si="3"/>
        <v>Kubeček Michal</v>
      </c>
      <c r="AF14" s="74">
        <f>COUNT(Tabulka!D14:AB14)</f>
        <v>1</v>
      </c>
      <c r="AG14" s="41">
        <f t="shared" ref="AG14:BE14" si="13">IF(AG$5&gt;$AF$14,0,LARGE($C$14:$AA$14,AG$5))</f>
        <v>3</v>
      </c>
      <c r="AH14" s="42">
        <f t="shared" si="13"/>
        <v>0</v>
      </c>
      <c r="AI14" s="42">
        <f t="shared" si="13"/>
        <v>0</v>
      </c>
      <c r="AJ14" s="42">
        <f t="shared" si="13"/>
        <v>0</v>
      </c>
      <c r="AK14" s="42">
        <f t="shared" si="13"/>
        <v>0</v>
      </c>
      <c r="AL14" s="42">
        <f t="shared" si="13"/>
        <v>0</v>
      </c>
      <c r="AM14" s="42">
        <f t="shared" si="13"/>
        <v>0</v>
      </c>
      <c r="AN14" s="42">
        <f t="shared" si="13"/>
        <v>0</v>
      </c>
      <c r="AO14" s="42">
        <f t="shared" si="13"/>
        <v>0</v>
      </c>
      <c r="AP14" s="42">
        <f t="shared" si="13"/>
        <v>0</v>
      </c>
      <c r="AQ14" s="42">
        <f t="shared" si="13"/>
        <v>0</v>
      </c>
      <c r="AR14" s="42">
        <f t="shared" si="13"/>
        <v>0</v>
      </c>
      <c r="AS14" s="42">
        <f t="shared" si="13"/>
        <v>0</v>
      </c>
      <c r="AT14" s="42">
        <f t="shared" si="13"/>
        <v>0</v>
      </c>
      <c r="AU14" s="42">
        <f t="shared" si="13"/>
        <v>0</v>
      </c>
      <c r="AV14" s="43">
        <f t="shared" si="13"/>
        <v>0</v>
      </c>
      <c r="AW14" s="43">
        <f t="shared" si="13"/>
        <v>0</v>
      </c>
      <c r="AX14" s="43">
        <f t="shared" si="13"/>
        <v>0</v>
      </c>
      <c r="AY14" s="43">
        <f t="shared" si="13"/>
        <v>0</v>
      </c>
      <c r="AZ14" s="43">
        <f t="shared" si="13"/>
        <v>0</v>
      </c>
      <c r="BA14" s="43">
        <f t="shared" si="13"/>
        <v>0</v>
      </c>
      <c r="BB14" s="43">
        <f t="shared" si="13"/>
        <v>0</v>
      </c>
      <c r="BC14" s="43">
        <f t="shared" si="13"/>
        <v>0</v>
      </c>
      <c r="BD14" s="43">
        <f t="shared" si="13"/>
        <v>0</v>
      </c>
      <c r="BE14" s="44">
        <f t="shared" si="13"/>
        <v>0</v>
      </c>
      <c r="BF14" s="19">
        <f t="shared" si="6"/>
        <v>3</v>
      </c>
    </row>
    <row r="15" spans="1:58" ht="18.75" customHeight="1">
      <c r="A15" s="81" t="s">
        <v>19</v>
      </c>
      <c r="B15" s="70" t="str">
        <f>Tabulka!C15</f>
        <v>Krejbich Lukáš</v>
      </c>
      <c r="C15" s="64">
        <f>Tabulka!D15</f>
        <v>2</v>
      </c>
      <c r="D15" s="65" t="str">
        <f>Tabulka!E15</f>
        <v/>
      </c>
      <c r="E15" s="65" t="str">
        <f>Tabulka!F15</f>
        <v/>
      </c>
      <c r="F15" s="65" t="str">
        <f>Tabulka!G15</f>
        <v/>
      </c>
      <c r="G15" s="65" t="str">
        <f>Tabulka!H15</f>
        <v/>
      </c>
      <c r="H15" s="65" t="str">
        <f>Tabulka!I15</f>
        <v/>
      </c>
      <c r="I15" s="65" t="str">
        <f>Tabulka!J15</f>
        <v/>
      </c>
      <c r="J15" s="65" t="str">
        <f>Tabulka!K15</f>
        <v/>
      </c>
      <c r="K15" s="65" t="str">
        <f>Tabulka!L15</f>
        <v/>
      </c>
      <c r="L15" s="65" t="str">
        <f>Tabulka!M15</f>
        <v/>
      </c>
      <c r="M15" s="65" t="str">
        <f>Tabulka!N15</f>
        <v/>
      </c>
      <c r="N15" s="65">
        <f>Tabulka!O15</f>
        <v>0</v>
      </c>
      <c r="O15" s="65" t="str">
        <f>Tabulka!P15</f>
        <v/>
      </c>
      <c r="P15" s="65" t="str">
        <f>Tabulka!Q15</f>
        <v/>
      </c>
      <c r="Q15" s="65" t="str">
        <f>Tabulka!R15</f>
        <v/>
      </c>
      <c r="R15" s="65" t="str">
        <f>Tabulka!S15</f>
        <v/>
      </c>
      <c r="S15" s="65" t="str">
        <f>Tabulka!T15</f>
        <v/>
      </c>
      <c r="T15" s="66" t="str">
        <f>Tabulka!U15</f>
        <v/>
      </c>
      <c r="U15" s="66" t="str">
        <f>Tabulka!V15</f>
        <v/>
      </c>
      <c r="V15" s="66" t="str">
        <f>Tabulka!W15</f>
        <v/>
      </c>
      <c r="W15" s="66" t="str">
        <f>Tabulka!X15</f>
        <v/>
      </c>
      <c r="X15" s="66" t="str">
        <f>Tabulka!Y15</f>
        <v/>
      </c>
      <c r="Y15" s="66" t="str">
        <f>Tabulka!Z15</f>
        <v/>
      </c>
      <c r="Z15" s="66" t="str">
        <f>Tabulka!AA15</f>
        <v/>
      </c>
      <c r="AA15" s="67" t="str">
        <f>Tabulka!AB15</f>
        <v/>
      </c>
      <c r="AB15" s="71">
        <f t="shared" si="2"/>
        <v>2</v>
      </c>
      <c r="AD15" s="80" t="s">
        <v>19</v>
      </c>
      <c r="AE15" s="73" t="str">
        <f t="shared" si="3"/>
        <v>Krejbich Lukáš</v>
      </c>
      <c r="AF15" s="74">
        <f>COUNT(Tabulka!D15:AB15)</f>
        <v>1</v>
      </c>
      <c r="AG15" s="41">
        <f t="shared" ref="AG15:BE15" si="14">IF(AG$5&gt;$AF$15,0,LARGE($C$15:$AA$15,AG$5))</f>
        <v>2</v>
      </c>
      <c r="AH15" s="42">
        <f t="shared" si="14"/>
        <v>0</v>
      </c>
      <c r="AI15" s="42">
        <f t="shared" si="14"/>
        <v>0</v>
      </c>
      <c r="AJ15" s="42">
        <f t="shared" si="14"/>
        <v>0</v>
      </c>
      <c r="AK15" s="42">
        <f t="shared" si="14"/>
        <v>0</v>
      </c>
      <c r="AL15" s="42">
        <f t="shared" si="14"/>
        <v>0</v>
      </c>
      <c r="AM15" s="42">
        <f t="shared" si="14"/>
        <v>0</v>
      </c>
      <c r="AN15" s="42">
        <f t="shared" si="14"/>
        <v>0</v>
      </c>
      <c r="AO15" s="42">
        <f t="shared" si="14"/>
        <v>0</v>
      </c>
      <c r="AP15" s="42">
        <f t="shared" si="14"/>
        <v>0</v>
      </c>
      <c r="AQ15" s="42">
        <f t="shared" si="14"/>
        <v>0</v>
      </c>
      <c r="AR15" s="42">
        <f t="shared" si="14"/>
        <v>0</v>
      </c>
      <c r="AS15" s="42">
        <f t="shared" si="14"/>
        <v>0</v>
      </c>
      <c r="AT15" s="42">
        <f t="shared" si="14"/>
        <v>0</v>
      </c>
      <c r="AU15" s="42">
        <f t="shared" si="14"/>
        <v>0</v>
      </c>
      <c r="AV15" s="43">
        <f t="shared" si="14"/>
        <v>0</v>
      </c>
      <c r="AW15" s="43">
        <f t="shared" si="14"/>
        <v>0</v>
      </c>
      <c r="AX15" s="43">
        <f t="shared" si="14"/>
        <v>0</v>
      </c>
      <c r="AY15" s="43">
        <f t="shared" si="14"/>
        <v>0</v>
      </c>
      <c r="AZ15" s="43">
        <f t="shared" si="14"/>
        <v>0</v>
      </c>
      <c r="BA15" s="43">
        <f t="shared" si="14"/>
        <v>0</v>
      </c>
      <c r="BB15" s="43">
        <f t="shared" si="14"/>
        <v>0</v>
      </c>
      <c r="BC15" s="43">
        <f t="shared" si="14"/>
        <v>0</v>
      </c>
      <c r="BD15" s="43">
        <f t="shared" si="14"/>
        <v>0</v>
      </c>
      <c r="BE15" s="44">
        <f t="shared" si="14"/>
        <v>0</v>
      </c>
      <c r="BF15" s="19">
        <f t="shared" si="6"/>
        <v>2</v>
      </c>
    </row>
    <row r="16" spans="1:58" ht="18.75" customHeight="1">
      <c r="A16" s="81" t="s">
        <v>20</v>
      </c>
      <c r="B16" s="70" t="str">
        <f>Tabulka!C16</f>
        <v>Plichta Tomáš</v>
      </c>
      <c r="C16" s="64">
        <f>Tabulka!D16</f>
        <v>1</v>
      </c>
      <c r="D16" s="65" t="str">
        <f>Tabulka!E16</f>
        <v/>
      </c>
      <c r="E16" s="65" t="str">
        <f>Tabulka!F16</f>
        <v/>
      </c>
      <c r="F16" s="65" t="str">
        <f>Tabulka!G16</f>
        <v/>
      </c>
      <c r="G16" s="65" t="str">
        <f>Tabulka!H16</f>
        <v/>
      </c>
      <c r="H16" s="65" t="str">
        <f>Tabulka!I16</f>
        <v/>
      </c>
      <c r="I16" s="65" t="str">
        <f>Tabulka!J16</f>
        <v/>
      </c>
      <c r="J16" s="65" t="str">
        <f>Tabulka!K16</f>
        <v/>
      </c>
      <c r="K16" s="65" t="str">
        <f>Tabulka!L16</f>
        <v/>
      </c>
      <c r="L16" s="65" t="str">
        <f>Tabulka!M16</f>
        <v/>
      </c>
      <c r="M16" s="65" t="str">
        <f>Tabulka!N16</f>
        <v/>
      </c>
      <c r="N16" s="65">
        <f>Tabulka!O16</f>
        <v>0</v>
      </c>
      <c r="O16" s="65" t="str">
        <f>Tabulka!P16</f>
        <v/>
      </c>
      <c r="P16" s="65" t="str">
        <f>Tabulka!Q16</f>
        <v/>
      </c>
      <c r="Q16" s="65" t="str">
        <f>Tabulka!R16</f>
        <v/>
      </c>
      <c r="R16" s="65" t="str">
        <f>Tabulka!S16</f>
        <v/>
      </c>
      <c r="S16" s="65" t="str">
        <f>Tabulka!T16</f>
        <v/>
      </c>
      <c r="T16" s="66" t="str">
        <f>Tabulka!U16</f>
        <v/>
      </c>
      <c r="U16" s="66" t="str">
        <f>Tabulka!V16</f>
        <v/>
      </c>
      <c r="V16" s="66" t="str">
        <f>Tabulka!W16</f>
        <v/>
      </c>
      <c r="W16" s="66" t="str">
        <f>Tabulka!X16</f>
        <v/>
      </c>
      <c r="X16" s="66" t="str">
        <f>Tabulka!Y16</f>
        <v/>
      </c>
      <c r="Y16" s="66" t="str">
        <f>Tabulka!Z16</f>
        <v/>
      </c>
      <c r="Z16" s="66" t="str">
        <f>Tabulka!AA16</f>
        <v/>
      </c>
      <c r="AA16" s="67" t="str">
        <f>Tabulka!AB16</f>
        <v/>
      </c>
      <c r="AB16" s="71">
        <f t="shared" si="2"/>
        <v>1</v>
      </c>
      <c r="AD16" s="80" t="s">
        <v>20</v>
      </c>
      <c r="AE16" s="73" t="str">
        <f t="shared" si="3"/>
        <v>Plichta Tomáš</v>
      </c>
      <c r="AF16" s="74">
        <f>COUNT(Tabulka!D16:AB16)</f>
        <v>1</v>
      </c>
      <c r="AG16" s="41">
        <f t="shared" ref="AG16:BE16" si="15">IF(AG$5&gt;$AF$16,0,LARGE($C$16:$AA$16,AG$5))</f>
        <v>1</v>
      </c>
      <c r="AH16" s="42">
        <f t="shared" si="15"/>
        <v>0</v>
      </c>
      <c r="AI16" s="42">
        <f t="shared" si="15"/>
        <v>0</v>
      </c>
      <c r="AJ16" s="42">
        <f t="shared" si="15"/>
        <v>0</v>
      </c>
      <c r="AK16" s="42">
        <f t="shared" si="15"/>
        <v>0</v>
      </c>
      <c r="AL16" s="42">
        <f t="shared" si="15"/>
        <v>0</v>
      </c>
      <c r="AM16" s="42">
        <f t="shared" si="15"/>
        <v>0</v>
      </c>
      <c r="AN16" s="42">
        <f t="shared" si="15"/>
        <v>0</v>
      </c>
      <c r="AO16" s="42">
        <f t="shared" si="15"/>
        <v>0</v>
      </c>
      <c r="AP16" s="42">
        <f t="shared" si="15"/>
        <v>0</v>
      </c>
      <c r="AQ16" s="42">
        <f t="shared" si="15"/>
        <v>0</v>
      </c>
      <c r="AR16" s="42">
        <f t="shared" si="15"/>
        <v>0</v>
      </c>
      <c r="AS16" s="42">
        <f t="shared" si="15"/>
        <v>0</v>
      </c>
      <c r="AT16" s="42">
        <f t="shared" si="15"/>
        <v>0</v>
      </c>
      <c r="AU16" s="42">
        <f t="shared" si="15"/>
        <v>0</v>
      </c>
      <c r="AV16" s="43">
        <f t="shared" si="15"/>
        <v>0</v>
      </c>
      <c r="AW16" s="43">
        <f t="shared" si="15"/>
        <v>0</v>
      </c>
      <c r="AX16" s="43">
        <f t="shared" si="15"/>
        <v>0</v>
      </c>
      <c r="AY16" s="43">
        <f t="shared" si="15"/>
        <v>0</v>
      </c>
      <c r="AZ16" s="43">
        <f t="shared" si="15"/>
        <v>0</v>
      </c>
      <c r="BA16" s="43">
        <f t="shared" si="15"/>
        <v>0</v>
      </c>
      <c r="BB16" s="43">
        <f t="shared" si="15"/>
        <v>0</v>
      </c>
      <c r="BC16" s="43">
        <f t="shared" si="15"/>
        <v>0</v>
      </c>
      <c r="BD16" s="43">
        <f t="shared" si="15"/>
        <v>0</v>
      </c>
      <c r="BE16" s="44">
        <f t="shared" si="15"/>
        <v>0</v>
      </c>
      <c r="BF16" s="19">
        <f t="shared" si="6"/>
        <v>1</v>
      </c>
    </row>
    <row r="17" spans="1:58" ht="18.75" customHeight="1">
      <c r="A17" s="81" t="s">
        <v>21</v>
      </c>
      <c r="B17" s="70" t="str">
        <f>Tabulka!C17</f>
        <v>Novotný Petr</v>
      </c>
      <c r="C17" s="64" t="str">
        <f>Tabulka!D17</f>
        <v/>
      </c>
      <c r="D17" s="65" t="str">
        <f>Tabulka!E17</f>
        <v/>
      </c>
      <c r="E17" s="65" t="str">
        <f>Tabulka!F17</f>
        <v/>
      </c>
      <c r="F17" s="65" t="str">
        <f>Tabulka!G17</f>
        <v/>
      </c>
      <c r="G17" s="65" t="str">
        <f>Tabulka!H17</f>
        <v/>
      </c>
      <c r="H17" s="65" t="str">
        <f>Tabulka!I17</f>
        <v/>
      </c>
      <c r="I17" s="65" t="str">
        <f>Tabulka!J17</f>
        <v/>
      </c>
      <c r="J17" s="65" t="str">
        <f>Tabulka!K17</f>
        <v/>
      </c>
      <c r="K17" s="65" t="str">
        <f>Tabulka!L17</f>
        <v/>
      </c>
      <c r="L17" s="65" t="str">
        <f>Tabulka!M17</f>
        <v/>
      </c>
      <c r="M17" s="65" t="str">
        <f>Tabulka!N17</f>
        <v/>
      </c>
      <c r="N17" s="65">
        <f>Tabulka!O17</f>
        <v>0</v>
      </c>
      <c r="O17" s="65" t="str">
        <f>Tabulka!P17</f>
        <v/>
      </c>
      <c r="P17" s="65" t="str">
        <f>Tabulka!Q17</f>
        <v/>
      </c>
      <c r="Q17" s="65" t="str">
        <f>Tabulka!R17</f>
        <v/>
      </c>
      <c r="R17" s="65" t="str">
        <f>Tabulka!S17</f>
        <v/>
      </c>
      <c r="S17" s="65" t="str">
        <f>Tabulka!T17</f>
        <v/>
      </c>
      <c r="T17" s="66" t="str">
        <f>Tabulka!U17</f>
        <v/>
      </c>
      <c r="U17" s="66" t="str">
        <f>Tabulka!V17</f>
        <v/>
      </c>
      <c r="V17" s="66" t="str">
        <f>Tabulka!W17</f>
        <v/>
      </c>
      <c r="W17" s="66" t="str">
        <f>Tabulka!X17</f>
        <v/>
      </c>
      <c r="X17" s="66" t="str">
        <f>Tabulka!Y17</f>
        <v/>
      </c>
      <c r="Y17" s="66" t="str">
        <f>Tabulka!Z17</f>
        <v/>
      </c>
      <c r="Z17" s="66" t="str">
        <f>Tabulka!AA17</f>
        <v/>
      </c>
      <c r="AA17" s="67" t="str">
        <f>Tabulka!AB17</f>
        <v/>
      </c>
      <c r="AB17" s="76">
        <f t="shared" si="2"/>
        <v>0</v>
      </c>
      <c r="AD17" s="80" t="s">
        <v>21</v>
      </c>
      <c r="AE17" s="73" t="str">
        <f t="shared" si="3"/>
        <v>Novotný Petr</v>
      </c>
      <c r="AF17" s="74">
        <f>COUNT(Tabulka!D17:AB17)</f>
        <v>0</v>
      </c>
      <c r="AG17" s="41">
        <f t="shared" ref="AG17:BE17" si="16">IF(AG$5&gt;$AF$17,0,LARGE($C$17:$AA$17,AG$5))</f>
        <v>0</v>
      </c>
      <c r="AH17" s="42">
        <f t="shared" si="16"/>
        <v>0</v>
      </c>
      <c r="AI17" s="42">
        <f t="shared" si="16"/>
        <v>0</v>
      </c>
      <c r="AJ17" s="42">
        <f t="shared" si="16"/>
        <v>0</v>
      </c>
      <c r="AK17" s="42">
        <f t="shared" si="16"/>
        <v>0</v>
      </c>
      <c r="AL17" s="42">
        <f t="shared" si="16"/>
        <v>0</v>
      </c>
      <c r="AM17" s="42">
        <f t="shared" si="16"/>
        <v>0</v>
      </c>
      <c r="AN17" s="42">
        <f t="shared" si="16"/>
        <v>0</v>
      </c>
      <c r="AO17" s="42">
        <f t="shared" si="16"/>
        <v>0</v>
      </c>
      <c r="AP17" s="42">
        <f t="shared" si="16"/>
        <v>0</v>
      </c>
      <c r="AQ17" s="42">
        <f t="shared" si="16"/>
        <v>0</v>
      </c>
      <c r="AR17" s="42">
        <f t="shared" si="16"/>
        <v>0</v>
      </c>
      <c r="AS17" s="42">
        <f t="shared" si="16"/>
        <v>0</v>
      </c>
      <c r="AT17" s="42">
        <f t="shared" si="16"/>
        <v>0</v>
      </c>
      <c r="AU17" s="42">
        <f t="shared" si="16"/>
        <v>0</v>
      </c>
      <c r="AV17" s="43">
        <f t="shared" si="16"/>
        <v>0</v>
      </c>
      <c r="AW17" s="43">
        <f t="shared" si="16"/>
        <v>0</v>
      </c>
      <c r="AX17" s="43">
        <f t="shared" si="16"/>
        <v>0</v>
      </c>
      <c r="AY17" s="43">
        <f t="shared" si="16"/>
        <v>0</v>
      </c>
      <c r="AZ17" s="43">
        <f t="shared" si="16"/>
        <v>0</v>
      </c>
      <c r="BA17" s="43">
        <f t="shared" si="16"/>
        <v>0</v>
      </c>
      <c r="BB17" s="43">
        <f t="shared" si="16"/>
        <v>0</v>
      </c>
      <c r="BC17" s="43">
        <f t="shared" si="16"/>
        <v>0</v>
      </c>
      <c r="BD17" s="43">
        <f t="shared" si="16"/>
        <v>0</v>
      </c>
      <c r="BE17" s="44">
        <f t="shared" si="16"/>
        <v>0</v>
      </c>
      <c r="BF17" s="19">
        <f t="shared" si="6"/>
        <v>0</v>
      </c>
    </row>
    <row r="18" spans="1:58" ht="18.75" customHeight="1">
      <c r="A18" s="81" t="s">
        <v>22</v>
      </c>
      <c r="B18" s="70" t="str">
        <f>Tabulka!C18</f>
        <v>Zoufalý Jiří</v>
      </c>
      <c r="C18" s="64" t="str">
        <f>Tabulka!D18</f>
        <v/>
      </c>
      <c r="D18" s="65" t="str">
        <f>Tabulka!E18</f>
        <v/>
      </c>
      <c r="E18" s="65" t="str">
        <f>Tabulka!F18</f>
        <v/>
      </c>
      <c r="F18" s="65" t="str">
        <f>Tabulka!G18</f>
        <v/>
      </c>
      <c r="G18" s="65" t="str">
        <f>Tabulka!H18</f>
        <v/>
      </c>
      <c r="H18" s="65" t="str">
        <f>Tabulka!I18</f>
        <v/>
      </c>
      <c r="I18" s="65" t="str">
        <f>Tabulka!J18</f>
        <v/>
      </c>
      <c r="J18" s="65" t="str">
        <f>Tabulka!K18</f>
        <v/>
      </c>
      <c r="K18" s="65" t="str">
        <f>Tabulka!L18</f>
        <v/>
      </c>
      <c r="L18" s="65" t="str">
        <f>Tabulka!M18</f>
        <v/>
      </c>
      <c r="M18" s="65" t="str">
        <f>Tabulka!N18</f>
        <v/>
      </c>
      <c r="N18" s="65">
        <f>Tabulka!O18</f>
        <v>0</v>
      </c>
      <c r="O18" s="65" t="str">
        <f>Tabulka!P18</f>
        <v/>
      </c>
      <c r="P18" s="65" t="str">
        <f>Tabulka!Q18</f>
        <v/>
      </c>
      <c r="Q18" s="65" t="str">
        <f>Tabulka!R18</f>
        <v/>
      </c>
      <c r="R18" s="65" t="str">
        <f>Tabulka!S18</f>
        <v/>
      </c>
      <c r="S18" s="65" t="str">
        <f>Tabulka!T18</f>
        <v/>
      </c>
      <c r="T18" s="66" t="str">
        <f>Tabulka!U18</f>
        <v/>
      </c>
      <c r="U18" s="66" t="str">
        <f>Tabulka!V18</f>
        <v/>
      </c>
      <c r="V18" s="66" t="str">
        <f>Tabulka!W18</f>
        <v/>
      </c>
      <c r="W18" s="66" t="str">
        <f>Tabulka!X18</f>
        <v/>
      </c>
      <c r="X18" s="66" t="str">
        <f>Tabulka!Y18</f>
        <v/>
      </c>
      <c r="Y18" s="66" t="str">
        <f>Tabulka!Z18</f>
        <v/>
      </c>
      <c r="Z18" s="66" t="str">
        <f>Tabulka!AA18</f>
        <v/>
      </c>
      <c r="AA18" s="67" t="str">
        <f>Tabulka!AB18</f>
        <v/>
      </c>
      <c r="AB18" s="76">
        <f t="shared" si="2"/>
        <v>0</v>
      </c>
      <c r="AD18" s="80" t="s">
        <v>22</v>
      </c>
      <c r="AE18" s="73" t="str">
        <f t="shared" si="3"/>
        <v>Zoufalý Jiří</v>
      </c>
      <c r="AF18" s="74">
        <f>COUNT(Tabulka!D18:AB18)</f>
        <v>0</v>
      </c>
      <c r="AG18" s="41">
        <f t="shared" ref="AG18:BE18" si="17">IF(AG$5&gt;$AF$18,0,LARGE($C$18:$AA$18,AG$5))</f>
        <v>0</v>
      </c>
      <c r="AH18" s="42">
        <f t="shared" si="17"/>
        <v>0</v>
      </c>
      <c r="AI18" s="42">
        <f t="shared" si="17"/>
        <v>0</v>
      </c>
      <c r="AJ18" s="42">
        <f t="shared" si="17"/>
        <v>0</v>
      </c>
      <c r="AK18" s="42">
        <f t="shared" si="17"/>
        <v>0</v>
      </c>
      <c r="AL18" s="42">
        <f t="shared" si="17"/>
        <v>0</v>
      </c>
      <c r="AM18" s="42">
        <f t="shared" si="17"/>
        <v>0</v>
      </c>
      <c r="AN18" s="42">
        <f t="shared" si="17"/>
        <v>0</v>
      </c>
      <c r="AO18" s="42">
        <f t="shared" si="17"/>
        <v>0</v>
      </c>
      <c r="AP18" s="42">
        <f t="shared" si="17"/>
        <v>0</v>
      </c>
      <c r="AQ18" s="42">
        <f t="shared" si="17"/>
        <v>0</v>
      </c>
      <c r="AR18" s="42">
        <f t="shared" si="17"/>
        <v>0</v>
      </c>
      <c r="AS18" s="42">
        <f t="shared" si="17"/>
        <v>0</v>
      </c>
      <c r="AT18" s="42">
        <f t="shared" si="17"/>
        <v>0</v>
      </c>
      <c r="AU18" s="42">
        <f t="shared" si="17"/>
        <v>0</v>
      </c>
      <c r="AV18" s="43">
        <f t="shared" si="17"/>
        <v>0</v>
      </c>
      <c r="AW18" s="43">
        <f t="shared" si="17"/>
        <v>0</v>
      </c>
      <c r="AX18" s="43">
        <f t="shared" si="17"/>
        <v>0</v>
      </c>
      <c r="AY18" s="43">
        <f t="shared" si="17"/>
        <v>0</v>
      </c>
      <c r="AZ18" s="43">
        <f t="shared" si="17"/>
        <v>0</v>
      </c>
      <c r="BA18" s="43">
        <f t="shared" si="17"/>
        <v>0</v>
      </c>
      <c r="BB18" s="43">
        <f t="shared" si="17"/>
        <v>0</v>
      </c>
      <c r="BC18" s="43">
        <f t="shared" si="17"/>
        <v>0</v>
      </c>
      <c r="BD18" s="43">
        <f t="shared" si="17"/>
        <v>0</v>
      </c>
      <c r="BE18" s="44">
        <f t="shared" si="17"/>
        <v>0</v>
      </c>
      <c r="BF18" s="19">
        <f t="shared" si="6"/>
        <v>0</v>
      </c>
    </row>
    <row r="19" spans="1:58" ht="18.75" customHeight="1">
      <c r="A19" s="81" t="s">
        <v>23</v>
      </c>
      <c r="B19" s="70" t="str">
        <f>Tabulka!C19</f>
        <v>Karafiát Václav</v>
      </c>
      <c r="C19" s="64" t="str">
        <f>Tabulka!D19</f>
        <v/>
      </c>
      <c r="D19" s="65" t="str">
        <f>Tabulka!E19</f>
        <v/>
      </c>
      <c r="E19" s="65" t="str">
        <f>Tabulka!F19</f>
        <v/>
      </c>
      <c r="F19" s="65" t="str">
        <f>Tabulka!G19</f>
        <v/>
      </c>
      <c r="G19" s="65" t="str">
        <f>Tabulka!H19</f>
        <v/>
      </c>
      <c r="H19" s="65" t="str">
        <f>Tabulka!I19</f>
        <v/>
      </c>
      <c r="I19" s="65" t="str">
        <f>Tabulka!J19</f>
        <v/>
      </c>
      <c r="J19" s="65" t="str">
        <f>Tabulka!K19</f>
        <v/>
      </c>
      <c r="K19" s="65" t="str">
        <f>Tabulka!L19</f>
        <v/>
      </c>
      <c r="L19" s="65" t="str">
        <f>Tabulka!M19</f>
        <v/>
      </c>
      <c r="M19" s="65" t="str">
        <f>Tabulka!N19</f>
        <v/>
      </c>
      <c r="N19" s="65">
        <f>Tabulka!O19</f>
        <v>0</v>
      </c>
      <c r="O19" s="65" t="str">
        <f>Tabulka!P19</f>
        <v/>
      </c>
      <c r="P19" s="65" t="str">
        <f>Tabulka!Q19</f>
        <v/>
      </c>
      <c r="Q19" s="65" t="str">
        <f>Tabulka!R19</f>
        <v/>
      </c>
      <c r="R19" s="65" t="str">
        <f>Tabulka!S19</f>
        <v/>
      </c>
      <c r="S19" s="65" t="str">
        <f>Tabulka!T19</f>
        <v/>
      </c>
      <c r="T19" s="66" t="str">
        <f>Tabulka!U19</f>
        <v/>
      </c>
      <c r="U19" s="66" t="str">
        <f>Tabulka!V19</f>
        <v/>
      </c>
      <c r="V19" s="66" t="str">
        <f>Tabulka!W19</f>
        <v/>
      </c>
      <c r="W19" s="66" t="str">
        <f>Tabulka!X19</f>
        <v/>
      </c>
      <c r="X19" s="66" t="str">
        <f>Tabulka!Y19</f>
        <v/>
      </c>
      <c r="Y19" s="66" t="str">
        <f>Tabulka!Z19</f>
        <v/>
      </c>
      <c r="Z19" s="66" t="str">
        <f>Tabulka!AA19</f>
        <v/>
      </c>
      <c r="AA19" s="67" t="str">
        <f>Tabulka!AB19</f>
        <v/>
      </c>
      <c r="AB19" s="76">
        <f t="shared" si="2"/>
        <v>0</v>
      </c>
      <c r="AD19" s="80" t="s">
        <v>23</v>
      </c>
      <c r="AE19" s="73" t="str">
        <f t="shared" si="3"/>
        <v>Karafiát Václav</v>
      </c>
      <c r="AF19" s="74">
        <f>COUNT(Tabulka!D19:AB19)</f>
        <v>0</v>
      </c>
      <c r="AG19" s="41">
        <f t="shared" ref="AG19:BE19" si="18">IF(AG$5&gt;$AF$19,0,LARGE($C$19:$AA$19,AG$5))</f>
        <v>0</v>
      </c>
      <c r="AH19" s="42">
        <f t="shared" si="18"/>
        <v>0</v>
      </c>
      <c r="AI19" s="42">
        <f t="shared" si="18"/>
        <v>0</v>
      </c>
      <c r="AJ19" s="42">
        <f t="shared" si="18"/>
        <v>0</v>
      </c>
      <c r="AK19" s="42">
        <f t="shared" si="18"/>
        <v>0</v>
      </c>
      <c r="AL19" s="42">
        <f t="shared" si="18"/>
        <v>0</v>
      </c>
      <c r="AM19" s="42">
        <f t="shared" si="18"/>
        <v>0</v>
      </c>
      <c r="AN19" s="42">
        <f t="shared" si="18"/>
        <v>0</v>
      </c>
      <c r="AO19" s="42">
        <f t="shared" si="18"/>
        <v>0</v>
      </c>
      <c r="AP19" s="42">
        <f t="shared" si="18"/>
        <v>0</v>
      </c>
      <c r="AQ19" s="42">
        <f t="shared" si="18"/>
        <v>0</v>
      </c>
      <c r="AR19" s="42">
        <f t="shared" si="18"/>
        <v>0</v>
      </c>
      <c r="AS19" s="42">
        <f t="shared" si="18"/>
        <v>0</v>
      </c>
      <c r="AT19" s="42">
        <f t="shared" si="18"/>
        <v>0</v>
      </c>
      <c r="AU19" s="42">
        <f t="shared" si="18"/>
        <v>0</v>
      </c>
      <c r="AV19" s="43">
        <f t="shared" si="18"/>
        <v>0</v>
      </c>
      <c r="AW19" s="43">
        <f t="shared" si="18"/>
        <v>0</v>
      </c>
      <c r="AX19" s="43">
        <f t="shared" si="18"/>
        <v>0</v>
      </c>
      <c r="AY19" s="43">
        <f t="shared" si="18"/>
        <v>0</v>
      </c>
      <c r="AZ19" s="43">
        <f t="shared" si="18"/>
        <v>0</v>
      </c>
      <c r="BA19" s="43">
        <f t="shared" si="18"/>
        <v>0</v>
      </c>
      <c r="BB19" s="43">
        <f t="shared" si="18"/>
        <v>0</v>
      </c>
      <c r="BC19" s="43">
        <f t="shared" si="18"/>
        <v>0</v>
      </c>
      <c r="BD19" s="43">
        <f t="shared" si="18"/>
        <v>0</v>
      </c>
      <c r="BE19" s="44">
        <f t="shared" si="18"/>
        <v>0</v>
      </c>
      <c r="BF19" s="19">
        <f t="shared" si="6"/>
        <v>0</v>
      </c>
    </row>
    <row r="20" spans="1:58" ht="18.75" customHeight="1">
      <c r="A20" s="81" t="s">
        <v>24</v>
      </c>
      <c r="B20" s="70" t="str">
        <f>Tabulka!C20</f>
        <v>Viktorín Rudolf</v>
      </c>
      <c r="C20" s="64" t="str">
        <f>Tabulka!D20</f>
        <v/>
      </c>
      <c r="D20" s="65" t="str">
        <f>Tabulka!E20</f>
        <v/>
      </c>
      <c r="E20" s="65" t="str">
        <f>Tabulka!F20</f>
        <v/>
      </c>
      <c r="F20" s="65" t="str">
        <f>Tabulka!G20</f>
        <v/>
      </c>
      <c r="G20" s="65" t="str">
        <f>Tabulka!H20</f>
        <v/>
      </c>
      <c r="H20" s="65" t="str">
        <f>Tabulka!I20</f>
        <v/>
      </c>
      <c r="I20" s="65" t="str">
        <f>Tabulka!J20</f>
        <v/>
      </c>
      <c r="J20" s="65" t="str">
        <f>Tabulka!K20</f>
        <v/>
      </c>
      <c r="K20" s="65" t="str">
        <f>Tabulka!L20</f>
        <v/>
      </c>
      <c r="L20" s="65" t="str">
        <f>Tabulka!M20</f>
        <v/>
      </c>
      <c r="M20" s="65" t="str">
        <f>Tabulka!N20</f>
        <v/>
      </c>
      <c r="N20" s="65">
        <f>Tabulka!O20</f>
        <v>0</v>
      </c>
      <c r="O20" s="65" t="str">
        <f>Tabulka!P20</f>
        <v/>
      </c>
      <c r="P20" s="65" t="str">
        <f>Tabulka!Q20</f>
        <v/>
      </c>
      <c r="Q20" s="65" t="str">
        <f>Tabulka!R20</f>
        <v/>
      </c>
      <c r="R20" s="65" t="str">
        <f>Tabulka!S20</f>
        <v/>
      </c>
      <c r="S20" s="65" t="str">
        <f>Tabulka!T20</f>
        <v/>
      </c>
      <c r="T20" s="66" t="str">
        <f>Tabulka!U20</f>
        <v/>
      </c>
      <c r="U20" s="66" t="str">
        <f>Tabulka!V20</f>
        <v/>
      </c>
      <c r="V20" s="66" t="str">
        <f>Tabulka!W20</f>
        <v/>
      </c>
      <c r="W20" s="66" t="str">
        <f>Tabulka!X20</f>
        <v/>
      </c>
      <c r="X20" s="66" t="str">
        <f>Tabulka!Y20</f>
        <v/>
      </c>
      <c r="Y20" s="66" t="str">
        <f>Tabulka!Z20</f>
        <v/>
      </c>
      <c r="Z20" s="66" t="str">
        <f>Tabulka!AA20</f>
        <v/>
      </c>
      <c r="AA20" s="67" t="str">
        <f>Tabulka!AB20</f>
        <v/>
      </c>
      <c r="AB20" s="76">
        <f t="shared" si="2"/>
        <v>0</v>
      </c>
      <c r="AD20" s="80" t="s">
        <v>24</v>
      </c>
      <c r="AE20" s="73" t="str">
        <f t="shared" si="3"/>
        <v>Viktorín Rudolf</v>
      </c>
      <c r="AF20" s="74">
        <f>COUNT(Tabulka!D20:AB20)</f>
        <v>0</v>
      </c>
      <c r="AG20" s="41">
        <f t="shared" ref="AG20:BE20" si="19">IF(AG$5&gt;$AF$20,0,LARGE($C$20:$AA$20,AG$5))</f>
        <v>0</v>
      </c>
      <c r="AH20" s="42">
        <f t="shared" si="19"/>
        <v>0</v>
      </c>
      <c r="AI20" s="42">
        <f t="shared" si="19"/>
        <v>0</v>
      </c>
      <c r="AJ20" s="42">
        <f t="shared" si="19"/>
        <v>0</v>
      </c>
      <c r="AK20" s="42">
        <f t="shared" si="19"/>
        <v>0</v>
      </c>
      <c r="AL20" s="42">
        <f t="shared" si="19"/>
        <v>0</v>
      </c>
      <c r="AM20" s="42">
        <f t="shared" si="19"/>
        <v>0</v>
      </c>
      <c r="AN20" s="42">
        <f t="shared" si="19"/>
        <v>0</v>
      </c>
      <c r="AO20" s="42">
        <f t="shared" si="19"/>
        <v>0</v>
      </c>
      <c r="AP20" s="42">
        <f t="shared" si="19"/>
        <v>0</v>
      </c>
      <c r="AQ20" s="42">
        <f t="shared" si="19"/>
        <v>0</v>
      </c>
      <c r="AR20" s="42">
        <f t="shared" si="19"/>
        <v>0</v>
      </c>
      <c r="AS20" s="42">
        <f t="shared" si="19"/>
        <v>0</v>
      </c>
      <c r="AT20" s="42">
        <f t="shared" si="19"/>
        <v>0</v>
      </c>
      <c r="AU20" s="42">
        <f t="shared" si="19"/>
        <v>0</v>
      </c>
      <c r="AV20" s="43">
        <f t="shared" si="19"/>
        <v>0</v>
      </c>
      <c r="AW20" s="43">
        <f t="shared" si="19"/>
        <v>0</v>
      </c>
      <c r="AX20" s="43">
        <f t="shared" si="19"/>
        <v>0</v>
      </c>
      <c r="AY20" s="43">
        <f t="shared" si="19"/>
        <v>0</v>
      </c>
      <c r="AZ20" s="43">
        <f t="shared" si="19"/>
        <v>0</v>
      </c>
      <c r="BA20" s="43">
        <f t="shared" si="19"/>
        <v>0</v>
      </c>
      <c r="BB20" s="43">
        <f t="shared" si="19"/>
        <v>0</v>
      </c>
      <c r="BC20" s="43">
        <f t="shared" si="19"/>
        <v>0</v>
      </c>
      <c r="BD20" s="43">
        <f t="shared" si="19"/>
        <v>0</v>
      </c>
      <c r="BE20" s="44">
        <f t="shared" si="19"/>
        <v>0</v>
      </c>
      <c r="BF20" s="19">
        <f t="shared" si="6"/>
        <v>0</v>
      </c>
    </row>
    <row r="21" spans="1:58" ht="18.75" customHeight="1">
      <c r="A21" s="81" t="s">
        <v>26</v>
      </c>
      <c r="B21" s="70" t="str">
        <f>Tabulka!C21</f>
        <v>Koranda Jaroslav</v>
      </c>
      <c r="C21" s="64" t="str">
        <f>Tabulka!D21</f>
        <v/>
      </c>
      <c r="D21" s="65" t="str">
        <f>Tabulka!E21</f>
        <v/>
      </c>
      <c r="E21" s="65" t="str">
        <f>Tabulka!F21</f>
        <v/>
      </c>
      <c r="F21" s="65" t="str">
        <f>Tabulka!G21</f>
        <v/>
      </c>
      <c r="G21" s="65" t="str">
        <f>Tabulka!H21</f>
        <v/>
      </c>
      <c r="H21" s="65" t="str">
        <f>Tabulka!I21</f>
        <v/>
      </c>
      <c r="I21" s="65" t="str">
        <f>Tabulka!J21</f>
        <v/>
      </c>
      <c r="J21" s="65" t="str">
        <f>Tabulka!K21</f>
        <v/>
      </c>
      <c r="K21" s="65" t="str">
        <f>Tabulka!L21</f>
        <v/>
      </c>
      <c r="L21" s="65" t="str">
        <f>Tabulka!M21</f>
        <v/>
      </c>
      <c r="M21" s="65" t="str">
        <f>Tabulka!N21</f>
        <v/>
      </c>
      <c r="N21" s="65">
        <f>Tabulka!O21</f>
        <v>0</v>
      </c>
      <c r="O21" s="65" t="str">
        <f>Tabulka!P21</f>
        <v/>
      </c>
      <c r="P21" s="65" t="str">
        <f>Tabulka!Q21</f>
        <v/>
      </c>
      <c r="Q21" s="65" t="str">
        <f>Tabulka!R21</f>
        <v/>
      </c>
      <c r="R21" s="65" t="str">
        <f>Tabulka!S21</f>
        <v/>
      </c>
      <c r="S21" s="65" t="str">
        <f>Tabulka!T21</f>
        <v/>
      </c>
      <c r="T21" s="66" t="str">
        <f>Tabulka!U21</f>
        <v/>
      </c>
      <c r="U21" s="66" t="str">
        <f>Tabulka!V21</f>
        <v/>
      </c>
      <c r="V21" s="66" t="str">
        <f>Tabulka!W21</f>
        <v/>
      </c>
      <c r="W21" s="66" t="str">
        <f>Tabulka!X21</f>
        <v/>
      </c>
      <c r="X21" s="66" t="str">
        <f>Tabulka!Y21</f>
        <v/>
      </c>
      <c r="Y21" s="66" t="str">
        <f>Tabulka!Z21</f>
        <v/>
      </c>
      <c r="Z21" s="66" t="str">
        <f>Tabulka!AA21</f>
        <v/>
      </c>
      <c r="AA21" s="67" t="str">
        <f>Tabulka!AB21</f>
        <v/>
      </c>
      <c r="AB21" s="71">
        <f t="shared" si="2"/>
        <v>0</v>
      </c>
      <c r="AD21" s="80" t="s">
        <v>26</v>
      </c>
      <c r="AE21" s="73" t="str">
        <f t="shared" si="3"/>
        <v>Koranda Jaroslav</v>
      </c>
      <c r="AF21" s="74">
        <f>COUNT(Tabulka!D21:AB21)</f>
        <v>0</v>
      </c>
      <c r="AG21" s="41">
        <f t="shared" ref="AG21:BE21" si="20">IF(AG$5&gt;$AF$21,0,LARGE($C$21:$AA$21,AG$5))</f>
        <v>0</v>
      </c>
      <c r="AH21" s="42">
        <f t="shared" si="20"/>
        <v>0</v>
      </c>
      <c r="AI21" s="42">
        <f t="shared" si="20"/>
        <v>0</v>
      </c>
      <c r="AJ21" s="42">
        <f t="shared" si="20"/>
        <v>0</v>
      </c>
      <c r="AK21" s="42">
        <f t="shared" si="20"/>
        <v>0</v>
      </c>
      <c r="AL21" s="42">
        <f t="shared" si="20"/>
        <v>0</v>
      </c>
      <c r="AM21" s="42">
        <f t="shared" si="20"/>
        <v>0</v>
      </c>
      <c r="AN21" s="42">
        <f t="shared" si="20"/>
        <v>0</v>
      </c>
      <c r="AO21" s="42">
        <f t="shared" si="20"/>
        <v>0</v>
      </c>
      <c r="AP21" s="42">
        <f t="shared" si="20"/>
        <v>0</v>
      </c>
      <c r="AQ21" s="42">
        <f t="shared" si="20"/>
        <v>0</v>
      </c>
      <c r="AR21" s="42">
        <f t="shared" si="20"/>
        <v>0</v>
      </c>
      <c r="AS21" s="42">
        <f t="shared" si="20"/>
        <v>0</v>
      </c>
      <c r="AT21" s="42">
        <f t="shared" si="20"/>
        <v>0</v>
      </c>
      <c r="AU21" s="42">
        <f t="shared" si="20"/>
        <v>0</v>
      </c>
      <c r="AV21" s="43">
        <f t="shared" si="20"/>
        <v>0</v>
      </c>
      <c r="AW21" s="43">
        <f t="shared" si="20"/>
        <v>0</v>
      </c>
      <c r="AX21" s="43">
        <f t="shared" si="20"/>
        <v>0</v>
      </c>
      <c r="AY21" s="43">
        <f t="shared" si="20"/>
        <v>0</v>
      </c>
      <c r="AZ21" s="43">
        <f t="shared" si="20"/>
        <v>0</v>
      </c>
      <c r="BA21" s="43">
        <f t="shared" si="20"/>
        <v>0</v>
      </c>
      <c r="BB21" s="43">
        <f t="shared" si="20"/>
        <v>0</v>
      </c>
      <c r="BC21" s="43">
        <f t="shared" si="20"/>
        <v>0</v>
      </c>
      <c r="BD21" s="43">
        <f t="shared" si="20"/>
        <v>0</v>
      </c>
      <c r="BE21" s="44">
        <f t="shared" si="20"/>
        <v>0</v>
      </c>
      <c r="BF21" s="19">
        <f t="shared" si="6"/>
        <v>0</v>
      </c>
    </row>
    <row r="22" spans="1:58" ht="18.75" customHeight="1">
      <c r="A22" s="81" t="s">
        <v>27</v>
      </c>
      <c r="B22" s="70" t="str">
        <f>Tabulka!C22</f>
        <v>Křikava David</v>
      </c>
      <c r="C22" s="64" t="str">
        <f>Tabulka!D22</f>
        <v/>
      </c>
      <c r="D22" s="65" t="str">
        <f>Tabulka!E22</f>
        <v/>
      </c>
      <c r="E22" s="65" t="str">
        <f>Tabulka!F22</f>
        <v/>
      </c>
      <c r="F22" s="65" t="str">
        <f>Tabulka!G22</f>
        <v/>
      </c>
      <c r="G22" s="65" t="str">
        <f>Tabulka!H22</f>
        <v/>
      </c>
      <c r="H22" s="65" t="str">
        <f>Tabulka!I22</f>
        <v/>
      </c>
      <c r="I22" s="65" t="str">
        <f>Tabulka!J22</f>
        <v/>
      </c>
      <c r="J22" s="65" t="str">
        <f>Tabulka!K22</f>
        <v/>
      </c>
      <c r="K22" s="65" t="str">
        <f>Tabulka!L22</f>
        <v/>
      </c>
      <c r="L22" s="65" t="str">
        <f>Tabulka!M22</f>
        <v/>
      </c>
      <c r="M22" s="65" t="str">
        <f>Tabulka!N22</f>
        <v/>
      </c>
      <c r="N22" s="65">
        <f>Tabulka!O22</f>
        <v>0</v>
      </c>
      <c r="O22" s="65" t="str">
        <f>Tabulka!P22</f>
        <v/>
      </c>
      <c r="P22" s="65" t="str">
        <f>Tabulka!Q22</f>
        <v/>
      </c>
      <c r="Q22" s="65" t="str">
        <f>Tabulka!R22</f>
        <v/>
      </c>
      <c r="R22" s="65" t="str">
        <f>Tabulka!S22</f>
        <v/>
      </c>
      <c r="S22" s="65" t="str">
        <f>Tabulka!T22</f>
        <v/>
      </c>
      <c r="T22" s="66" t="str">
        <f>Tabulka!U22</f>
        <v/>
      </c>
      <c r="U22" s="66" t="str">
        <f>Tabulka!V22</f>
        <v/>
      </c>
      <c r="V22" s="66" t="str">
        <f>Tabulka!W22</f>
        <v/>
      </c>
      <c r="W22" s="66" t="str">
        <f>Tabulka!X22</f>
        <v/>
      </c>
      <c r="X22" s="66" t="str">
        <f>Tabulka!Y22</f>
        <v/>
      </c>
      <c r="Y22" s="66" t="str">
        <f>Tabulka!Z22</f>
        <v/>
      </c>
      <c r="Z22" s="66" t="str">
        <f>Tabulka!AA22</f>
        <v/>
      </c>
      <c r="AA22" s="67" t="str">
        <f>Tabulka!AB22</f>
        <v/>
      </c>
      <c r="AB22" s="71">
        <f t="shared" si="2"/>
        <v>0</v>
      </c>
      <c r="AD22" s="80" t="s">
        <v>27</v>
      </c>
      <c r="AE22" s="73" t="str">
        <f t="shared" si="3"/>
        <v>Křikava David</v>
      </c>
      <c r="AF22" s="74">
        <f>COUNT(Tabulka!D22:AB22)</f>
        <v>0</v>
      </c>
      <c r="AG22" s="41">
        <f t="shared" ref="AG22:BE22" si="21">IF(AG$5&gt;$AF$22,0,LARGE($C$22:$AA$22,AG$5))</f>
        <v>0</v>
      </c>
      <c r="AH22" s="42">
        <f t="shared" si="21"/>
        <v>0</v>
      </c>
      <c r="AI22" s="42">
        <f t="shared" si="21"/>
        <v>0</v>
      </c>
      <c r="AJ22" s="42">
        <f t="shared" si="21"/>
        <v>0</v>
      </c>
      <c r="AK22" s="42">
        <f t="shared" si="21"/>
        <v>0</v>
      </c>
      <c r="AL22" s="42">
        <f t="shared" si="21"/>
        <v>0</v>
      </c>
      <c r="AM22" s="42">
        <f t="shared" si="21"/>
        <v>0</v>
      </c>
      <c r="AN22" s="42">
        <f t="shared" si="21"/>
        <v>0</v>
      </c>
      <c r="AO22" s="42">
        <f t="shared" si="21"/>
        <v>0</v>
      </c>
      <c r="AP22" s="42">
        <f t="shared" si="21"/>
        <v>0</v>
      </c>
      <c r="AQ22" s="42">
        <f t="shared" si="21"/>
        <v>0</v>
      </c>
      <c r="AR22" s="42">
        <f t="shared" si="21"/>
        <v>0</v>
      </c>
      <c r="AS22" s="42">
        <f t="shared" si="21"/>
        <v>0</v>
      </c>
      <c r="AT22" s="42">
        <f t="shared" si="21"/>
        <v>0</v>
      </c>
      <c r="AU22" s="42">
        <f t="shared" si="21"/>
        <v>0</v>
      </c>
      <c r="AV22" s="43">
        <f t="shared" si="21"/>
        <v>0</v>
      </c>
      <c r="AW22" s="43">
        <f t="shared" si="21"/>
        <v>0</v>
      </c>
      <c r="AX22" s="43">
        <f t="shared" si="21"/>
        <v>0</v>
      </c>
      <c r="AY22" s="43">
        <f t="shared" si="21"/>
        <v>0</v>
      </c>
      <c r="AZ22" s="43">
        <f t="shared" si="21"/>
        <v>0</v>
      </c>
      <c r="BA22" s="43">
        <f t="shared" si="21"/>
        <v>0</v>
      </c>
      <c r="BB22" s="43">
        <f t="shared" si="21"/>
        <v>0</v>
      </c>
      <c r="BC22" s="43">
        <f t="shared" si="21"/>
        <v>0</v>
      </c>
      <c r="BD22" s="43">
        <f t="shared" si="21"/>
        <v>0</v>
      </c>
      <c r="BE22" s="44">
        <f t="shared" si="21"/>
        <v>0</v>
      </c>
      <c r="BF22" s="19">
        <f t="shared" si="6"/>
        <v>0</v>
      </c>
    </row>
    <row r="23" spans="1:58" ht="18.75" customHeight="1">
      <c r="A23" s="81" t="s">
        <v>28</v>
      </c>
      <c r="B23" s="70" t="str">
        <f>Tabulka!C23</f>
        <v>Pletková Václava</v>
      </c>
      <c r="C23" s="64" t="str">
        <f>Tabulka!D23</f>
        <v/>
      </c>
      <c r="D23" s="65" t="str">
        <f>Tabulka!E23</f>
        <v/>
      </c>
      <c r="E23" s="65" t="str">
        <f>Tabulka!F23</f>
        <v/>
      </c>
      <c r="F23" s="65" t="str">
        <f>Tabulka!G23</f>
        <v/>
      </c>
      <c r="G23" s="65" t="str">
        <f>Tabulka!H23</f>
        <v/>
      </c>
      <c r="H23" s="65" t="str">
        <f>Tabulka!I23</f>
        <v/>
      </c>
      <c r="I23" s="65" t="str">
        <f>Tabulka!J23</f>
        <v/>
      </c>
      <c r="J23" s="65" t="str">
        <f>Tabulka!K23</f>
        <v/>
      </c>
      <c r="K23" s="65" t="str">
        <f>Tabulka!L23</f>
        <v/>
      </c>
      <c r="L23" s="65" t="str">
        <f>Tabulka!M23</f>
        <v/>
      </c>
      <c r="M23" s="65" t="str">
        <f>Tabulka!N23</f>
        <v/>
      </c>
      <c r="N23" s="65">
        <f>Tabulka!O23</f>
        <v>0</v>
      </c>
      <c r="O23" s="65" t="str">
        <f>Tabulka!P23</f>
        <v/>
      </c>
      <c r="P23" s="65" t="str">
        <f>Tabulka!Q23</f>
        <v/>
      </c>
      <c r="Q23" s="65" t="str">
        <f>Tabulka!R23</f>
        <v/>
      </c>
      <c r="R23" s="65" t="str">
        <f>Tabulka!S23</f>
        <v/>
      </c>
      <c r="S23" s="65" t="str">
        <f>Tabulka!T23</f>
        <v/>
      </c>
      <c r="T23" s="66" t="str">
        <f>Tabulka!U23</f>
        <v/>
      </c>
      <c r="U23" s="66" t="str">
        <f>Tabulka!V23</f>
        <v/>
      </c>
      <c r="V23" s="66" t="str">
        <f>Tabulka!W23</f>
        <v/>
      </c>
      <c r="W23" s="66" t="str">
        <f>Tabulka!X23</f>
        <v/>
      </c>
      <c r="X23" s="66" t="str">
        <f>Tabulka!Y23</f>
        <v/>
      </c>
      <c r="Y23" s="66" t="str">
        <f>Tabulka!Z23</f>
        <v/>
      </c>
      <c r="Z23" s="66" t="str">
        <f>Tabulka!AA23</f>
        <v/>
      </c>
      <c r="AA23" s="67" t="str">
        <f>Tabulka!AB23</f>
        <v/>
      </c>
      <c r="AB23" s="76">
        <f t="shared" si="2"/>
        <v>0</v>
      </c>
      <c r="AD23" s="80" t="s">
        <v>28</v>
      </c>
      <c r="AE23" s="73" t="str">
        <f t="shared" si="3"/>
        <v>Pletková Václava</v>
      </c>
      <c r="AF23" s="74">
        <f>COUNT(Tabulka!D23:AB23)</f>
        <v>0</v>
      </c>
      <c r="AG23" s="41">
        <f t="shared" ref="AG23:BE23" si="22">IF(AG$5&gt;$AF$23,0,LARGE($C$23:$AA$23,AG$5))</f>
        <v>0</v>
      </c>
      <c r="AH23" s="42">
        <f t="shared" si="22"/>
        <v>0</v>
      </c>
      <c r="AI23" s="42">
        <f t="shared" si="22"/>
        <v>0</v>
      </c>
      <c r="AJ23" s="42">
        <f t="shared" si="22"/>
        <v>0</v>
      </c>
      <c r="AK23" s="42">
        <f t="shared" si="22"/>
        <v>0</v>
      </c>
      <c r="AL23" s="42">
        <f t="shared" si="22"/>
        <v>0</v>
      </c>
      <c r="AM23" s="42">
        <f t="shared" si="22"/>
        <v>0</v>
      </c>
      <c r="AN23" s="42">
        <f t="shared" si="22"/>
        <v>0</v>
      </c>
      <c r="AO23" s="42">
        <f t="shared" si="22"/>
        <v>0</v>
      </c>
      <c r="AP23" s="42">
        <f t="shared" si="22"/>
        <v>0</v>
      </c>
      <c r="AQ23" s="42">
        <f t="shared" si="22"/>
        <v>0</v>
      </c>
      <c r="AR23" s="42">
        <f t="shared" si="22"/>
        <v>0</v>
      </c>
      <c r="AS23" s="42">
        <f t="shared" si="22"/>
        <v>0</v>
      </c>
      <c r="AT23" s="42">
        <f t="shared" si="22"/>
        <v>0</v>
      </c>
      <c r="AU23" s="42">
        <f t="shared" si="22"/>
        <v>0</v>
      </c>
      <c r="AV23" s="43">
        <f t="shared" si="22"/>
        <v>0</v>
      </c>
      <c r="AW23" s="43">
        <f t="shared" si="22"/>
        <v>0</v>
      </c>
      <c r="AX23" s="43">
        <f t="shared" si="22"/>
        <v>0</v>
      </c>
      <c r="AY23" s="43">
        <f t="shared" si="22"/>
        <v>0</v>
      </c>
      <c r="AZ23" s="43">
        <f t="shared" si="22"/>
        <v>0</v>
      </c>
      <c r="BA23" s="43">
        <f t="shared" si="22"/>
        <v>0</v>
      </c>
      <c r="BB23" s="43">
        <f t="shared" si="22"/>
        <v>0</v>
      </c>
      <c r="BC23" s="43">
        <f t="shared" si="22"/>
        <v>0</v>
      </c>
      <c r="BD23" s="43">
        <f t="shared" si="22"/>
        <v>0</v>
      </c>
      <c r="BE23" s="44">
        <f t="shared" si="22"/>
        <v>0</v>
      </c>
      <c r="BF23" s="19">
        <f t="shared" si="6"/>
        <v>0</v>
      </c>
    </row>
    <row r="24" spans="1:58" ht="18.75" customHeight="1">
      <c r="A24" s="81" t="s">
        <v>29</v>
      </c>
      <c r="B24" s="70" t="str">
        <f>Tabulka!C24</f>
        <v>Mráček Daniel</v>
      </c>
      <c r="C24" s="64" t="str">
        <f>Tabulka!D24</f>
        <v/>
      </c>
      <c r="D24" s="65" t="str">
        <f>Tabulka!E24</f>
        <v/>
      </c>
      <c r="E24" s="65" t="str">
        <f>Tabulka!F24</f>
        <v/>
      </c>
      <c r="F24" s="65" t="str">
        <f>Tabulka!G24</f>
        <v/>
      </c>
      <c r="G24" s="65" t="str">
        <f>Tabulka!H24</f>
        <v/>
      </c>
      <c r="H24" s="65" t="str">
        <f>Tabulka!I24</f>
        <v/>
      </c>
      <c r="I24" s="65" t="str">
        <f>Tabulka!J24</f>
        <v/>
      </c>
      <c r="J24" s="65" t="str">
        <f>Tabulka!K24</f>
        <v/>
      </c>
      <c r="K24" s="65" t="str">
        <f>Tabulka!L24</f>
        <v/>
      </c>
      <c r="L24" s="65" t="str">
        <f>Tabulka!M24</f>
        <v/>
      </c>
      <c r="M24" s="65" t="str">
        <f>Tabulka!N24</f>
        <v/>
      </c>
      <c r="N24" s="65">
        <f>Tabulka!O24</f>
        <v>0</v>
      </c>
      <c r="O24" s="65" t="str">
        <f>Tabulka!P24</f>
        <v/>
      </c>
      <c r="P24" s="65" t="str">
        <f>Tabulka!Q24</f>
        <v/>
      </c>
      <c r="Q24" s="65" t="str">
        <f>Tabulka!R24</f>
        <v/>
      </c>
      <c r="R24" s="65" t="str">
        <f>Tabulka!S24</f>
        <v/>
      </c>
      <c r="S24" s="65" t="str">
        <f>Tabulka!T24</f>
        <v/>
      </c>
      <c r="T24" s="66" t="str">
        <f>Tabulka!U24</f>
        <v/>
      </c>
      <c r="U24" s="66" t="str">
        <f>Tabulka!V24</f>
        <v/>
      </c>
      <c r="V24" s="66" t="str">
        <f>Tabulka!W24</f>
        <v/>
      </c>
      <c r="W24" s="66" t="str">
        <f>Tabulka!X24</f>
        <v/>
      </c>
      <c r="X24" s="66" t="str">
        <f>Tabulka!Y24</f>
        <v/>
      </c>
      <c r="Y24" s="66" t="str">
        <f>Tabulka!Z24</f>
        <v/>
      </c>
      <c r="Z24" s="66" t="str">
        <f>Tabulka!AA24</f>
        <v/>
      </c>
      <c r="AA24" s="67" t="str">
        <f>Tabulka!AB24</f>
        <v/>
      </c>
      <c r="AB24" s="76">
        <f t="shared" si="2"/>
        <v>0</v>
      </c>
      <c r="AD24" s="80" t="s">
        <v>29</v>
      </c>
      <c r="AE24" s="73" t="str">
        <f t="shared" si="3"/>
        <v>Mráček Daniel</v>
      </c>
      <c r="AF24" s="74">
        <f>COUNT(Tabulka!D24:AB24)</f>
        <v>0</v>
      </c>
      <c r="AG24" s="41">
        <f t="shared" ref="AG24:BE24" si="23">IF(AG$5&gt;$AF$24,0,LARGE($C$24:$AA$24,AG$5))</f>
        <v>0</v>
      </c>
      <c r="AH24" s="42">
        <f t="shared" si="23"/>
        <v>0</v>
      </c>
      <c r="AI24" s="42">
        <f t="shared" si="23"/>
        <v>0</v>
      </c>
      <c r="AJ24" s="42">
        <f t="shared" si="23"/>
        <v>0</v>
      </c>
      <c r="AK24" s="42">
        <f t="shared" si="23"/>
        <v>0</v>
      </c>
      <c r="AL24" s="42">
        <f t="shared" si="23"/>
        <v>0</v>
      </c>
      <c r="AM24" s="42">
        <f t="shared" si="23"/>
        <v>0</v>
      </c>
      <c r="AN24" s="42">
        <f t="shared" si="23"/>
        <v>0</v>
      </c>
      <c r="AO24" s="42">
        <f t="shared" si="23"/>
        <v>0</v>
      </c>
      <c r="AP24" s="42">
        <f t="shared" si="23"/>
        <v>0</v>
      </c>
      <c r="AQ24" s="42">
        <f t="shared" si="23"/>
        <v>0</v>
      </c>
      <c r="AR24" s="42">
        <f t="shared" si="23"/>
        <v>0</v>
      </c>
      <c r="AS24" s="42">
        <f t="shared" si="23"/>
        <v>0</v>
      </c>
      <c r="AT24" s="42">
        <f t="shared" si="23"/>
        <v>0</v>
      </c>
      <c r="AU24" s="42">
        <f t="shared" si="23"/>
        <v>0</v>
      </c>
      <c r="AV24" s="43">
        <f t="shared" si="23"/>
        <v>0</v>
      </c>
      <c r="AW24" s="43">
        <f t="shared" si="23"/>
        <v>0</v>
      </c>
      <c r="AX24" s="43">
        <f t="shared" si="23"/>
        <v>0</v>
      </c>
      <c r="AY24" s="43">
        <f t="shared" si="23"/>
        <v>0</v>
      </c>
      <c r="AZ24" s="43">
        <f t="shared" si="23"/>
        <v>0</v>
      </c>
      <c r="BA24" s="43">
        <f t="shared" si="23"/>
        <v>0</v>
      </c>
      <c r="BB24" s="43">
        <f t="shared" si="23"/>
        <v>0</v>
      </c>
      <c r="BC24" s="43">
        <f t="shared" si="23"/>
        <v>0</v>
      </c>
      <c r="BD24" s="43">
        <f t="shared" si="23"/>
        <v>0</v>
      </c>
      <c r="BE24" s="44">
        <f t="shared" si="23"/>
        <v>0</v>
      </c>
      <c r="BF24" s="19">
        <f t="shared" si="6"/>
        <v>0</v>
      </c>
    </row>
    <row r="25" spans="1:58" ht="18.75" customHeight="1">
      <c r="A25" s="81" t="s">
        <v>31</v>
      </c>
      <c r="B25" s="70" t="str">
        <f>Tabulka!C25</f>
        <v>Hanzlík Jiří</v>
      </c>
      <c r="C25" s="64" t="str">
        <f>Tabulka!D25</f>
        <v/>
      </c>
      <c r="D25" s="65" t="str">
        <f>Tabulka!E25</f>
        <v/>
      </c>
      <c r="E25" s="65" t="str">
        <f>Tabulka!F25</f>
        <v/>
      </c>
      <c r="F25" s="65" t="str">
        <f>Tabulka!G25</f>
        <v/>
      </c>
      <c r="G25" s="65" t="str">
        <f>Tabulka!H25</f>
        <v/>
      </c>
      <c r="H25" s="65" t="str">
        <f>Tabulka!I25</f>
        <v/>
      </c>
      <c r="I25" s="65" t="str">
        <f>Tabulka!J25</f>
        <v/>
      </c>
      <c r="J25" s="65" t="str">
        <f>Tabulka!K25</f>
        <v/>
      </c>
      <c r="K25" s="65" t="str">
        <f>Tabulka!L25</f>
        <v/>
      </c>
      <c r="L25" s="65" t="str">
        <f>Tabulka!M25</f>
        <v/>
      </c>
      <c r="M25" s="65" t="str">
        <f>Tabulka!N25</f>
        <v/>
      </c>
      <c r="N25" s="65">
        <f>Tabulka!O25</f>
        <v>0</v>
      </c>
      <c r="O25" s="65" t="str">
        <f>Tabulka!P25</f>
        <v/>
      </c>
      <c r="P25" s="65" t="str">
        <f>Tabulka!Q25</f>
        <v/>
      </c>
      <c r="Q25" s="65" t="str">
        <f>Tabulka!R25</f>
        <v/>
      </c>
      <c r="R25" s="65" t="str">
        <f>Tabulka!S25</f>
        <v/>
      </c>
      <c r="S25" s="65" t="str">
        <f>Tabulka!T25</f>
        <v/>
      </c>
      <c r="T25" s="66" t="str">
        <f>Tabulka!U25</f>
        <v/>
      </c>
      <c r="U25" s="66" t="str">
        <f>Tabulka!V25</f>
        <v/>
      </c>
      <c r="V25" s="66" t="str">
        <f>Tabulka!W25</f>
        <v/>
      </c>
      <c r="W25" s="66" t="str">
        <f>Tabulka!X25</f>
        <v/>
      </c>
      <c r="X25" s="66" t="str">
        <f>Tabulka!Y25</f>
        <v/>
      </c>
      <c r="Y25" s="66" t="str">
        <f>Tabulka!Z25</f>
        <v/>
      </c>
      <c r="Z25" s="66" t="str">
        <f>Tabulka!AA25</f>
        <v/>
      </c>
      <c r="AA25" s="67" t="str">
        <f>Tabulka!AB25</f>
        <v/>
      </c>
      <c r="AB25" s="71">
        <f t="shared" si="2"/>
        <v>0</v>
      </c>
      <c r="AD25" s="80" t="s">
        <v>31</v>
      </c>
      <c r="AE25" s="73" t="str">
        <f t="shared" si="3"/>
        <v>Hanzlík Jiří</v>
      </c>
      <c r="AF25" s="74">
        <f>COUNT(Tabulka!D25:AB25)</f>
        <v>0</v>
      </c>
      <c r="AG25" s="41">
        <f t="shared" ref="AG25:BE25" si="24">IF(AG$5&gt;$AF$25,0,LARGE($C$25:$AA$25,AG$5))</f>
        <v>0</v>
      </c>
      <c r="AH25" s="42">
        <f t="shared" si="24"/>
        <v>0</v>
      </c>
      <c r="AI25" s="42">
        <f t="shared" si="24"/>
        <v>0</v>
      </c>
      <c r="AJ25" s="42">
        <f t="shared" si="24"/>
        <v>0</v>
      </c>
      <c r="AK25" s="42">
        <f t="shared" si="24"/>
        <v>0</v>
      </c>
      <c r="AL25" s="42">
        <f t="shared" si="24"/>
        <v>0</v>
      </c>
      <c r="AM25" s="42">
        <f t="shared" si="24"/>
        <v>0</v>
      </c>
      <c r="AN25" s="42">
        <f t="shared" si="24"/>
        <v>0</v>
      </c>
      <c r="AO25" s="42">
        <f t="shared" si="24"/>
        <v>0</v>
      </c>
      <c r="AP25" s="42">
        <f t="shared" si="24"/>
        <v>0</v>
      </c>
      <c r="AQ25" s="42">
        <f t="shared" si="24"/>
        <v>0</v>
      </c>
      <c r="AR25" s="42">
        <f t="shared" si="24"/>
        <v>0</v>
      </c>
      <c r="AS25" s="42">
        <f t="shared" si="24"/>
        <v>0</v>
      </c>
      <c r="AT25" s="42">
        <f t="shared" si="24"/>
        <v>0</v>
      </c>
      <c r="AU25" s="42">
        <f t="shared" si="24"/>
        <v>0</v>
      </c>
      <c r="AV25" s="43">
        <f t="shared" si="24"/>
        <v>0</v>
      </c>
      <c r="AW25" s="43">
        <f t="shared" si="24"/>
        <v>0</v>
      </c>
      <c r="AX25" s="43">
        <f t="shared" si="24"/>
        <v>0</v>
      </c>
      <c r="AY25" s="43">
        <f t="shared" si="24"/>
        <v>0</v>
      </c>
      <c r="AZ25" s="43">
        <f t="shared" si="24"/>
        <v>0</v>
      </c>
      <c r="BA25" s="43">
        <f t="shared" si="24"/>
        <v>0</v>
      </c>
      <c r="BB25" s="43">
        <f t="shared" si="24"/>
        <v>0</v>
      </c>
      <c r="BC25" s="43">
        <f t="shared" si="24"/>
        <v>0</v>
      </c>
      <c r="BD25" s="43">
        <f t="shared" si="24"/>
        <v>0</v>
      </c>
      <c r="BE25" s="44">
        <f t="shared" si="24"/>
        <v>0</v>
      </c>
      <c r="BF25" s="19">
        <f t="shared" si="6"/>
        <v>0</v>
      </c>
    </row>
    <row r="26" spans="1:58" ht="18.75" customHeight="1">
      <c r="A26" s="81" t="s">
        <v>32</v>
      </c>
      <c r="B26" s="70" t="str">
        <f>Tabulka!C26</f>
        <v>Paldus Jan</v>
      </c>
      <c r="C26" s="64" t="str">
        <f>Tabulka!D26</f>
        <v/>
      </c>
      <c r="D26" s="65" t="str">
        <f>Tabulka!E26</f>
        <v/>
      </c>
      <c r="E26" s="65" t="str">
        <f>Tabulka!F26</f>
        <v/>
      </c>
      <c r="F26" s="65" t="str">
        <f>Tabulka!G26</f>
        <v/>
      </c>
      <c r="G26" s="65" t="str">
        <f>Tabulka!H26</f>
        <v/>
      </c>
      <c r="H26" s="65" t="str">
        <f>Tabulka!I26</f>
        <v/>
      </c>
      <c r="I26" s="65" t="str">
        <f>Tabulka!J26</f>
        <v/>
      </c>
      <c r="J26" s="65" t="str">
        <f>Tabulka!K26</f>
        <v/>
      </c>
      <c r="K26" s="65" t="str">
        <f>Tabulka!L26</f>
        <v/>
      </c>
      <c r="L26" s="65" t="str">
        <f>Tabulka!M26</f>
        <v/>
      </c>
      <c r="M26" s="65" t="str">
        <f>Tabulka!N26</f>
        <v/>
      </c>
      <c r="N26" s="65">
        <f>Tabulka!O26</f>
        <v>0</v>
      </c>
      <c r="O26" s="65" t="str">
        <f>Tabulka!P26</f>
        <v/>
      </c>
      <c r="P26" s="65" t="str">
        <f>Tabulka!Q26</f>
        <v/>
      </c>
      <c r="Q26" s="65" t="str">
        <f>Tabulka!R26</f>
        <v/>
      </c>
      <c r="R26" s="65" t="str">
        <f>Tabulka!S26</f>
        <v/>
      </c>
      <c r="S26" s="65" t="str">
        <f>Tabulka!T26</f>
        <v/>
      </c>
      <c r="T26" s="66" t="str">
        <f>Tabulka!U26</f>
        <v/>
      </c>
      <c r="U26" s="66" t="str">
        <f>Tabulka!V26</f>
        <v/>
      </c>
      <c r="V26" s="66" t="str">
        <f>Tabulka!W26</f>
        <v/>
      </c>
      <c r="W26" s="66" t="str">
        <f>Tabulka!X26</f>
        <v/>
      </c>
      <c r="X26" s="66" t="str">
        <f>Tabulka!Y26</f>
        <v/>
      </c>
      <c r="Y26" s="66" t="str">
        <f>Tabulka!Z26</f>
        <v/>
      </c>
      <c r="Z26" s="66" t="str">
        <f>Tabulka!AA26</f>
        <v/>
      </c>
      <c r="AA26" s="67" t="str">
        <f>Tabulka!AB26</f>
        <v/>
      </c>
      <c r="AB26" s="71">
        <f t="shared" si="2"/>
        <v>0</v>
      </c>
      <c r="AD26" s="80" t="s">
        <v>32</v>
      </c>
      <c r="AE26" s="73" t="str">
        <f t="shared" si="3"/>
        <v>Paldus Jan</v>
      </c>
      <c r="AF26" s="74">
        <f>COUNT(Tabulka!D26:AB26)</f>
        <v>0</v>
      </c>
      <c r="AG26" s="41">
        <f t="shared" ref="AG26:BE26" si="25">IF(AG$5&gt;$AF$26,0,LARGE($C$26:$AA$26,AG$5))</f>
        <v>0</v>
      </c>
      <c r="AH26" s="42">
        <f t="shared" si="25"/>
        <v>0</v>
      </c>
      <c r="AI26" s="42">
        <f t="shared" si="25"/>
        <v>0</v>
      </c>
      <c r="AJ26" s="42">
        <f t="shared" si="25"/>
        <v>0</v>
      </c>
      <c r="AK26" s="42">
        <f t="shared" si="25"/>
        <v>0</v>
      </c>
      <c r="AL26" s="42">
        <f t="shared" si="25"/>
        <v>0</v>
      </c>
      <c r="AM26" s="42">
        <f t="shared" si="25"/>
        <v>0</v>
      </c>
      <c r="AN26" s="42">
        <f t="shared" si="25"/>
        <v>0</v>
      </c>
      <c r="AO26" s="42">
        <f t="shared" si="25"/>
        <v>0</v>
      </c>
      <c r="AP26" s="42">
        <f t="shared" si="25"/>
        <v>0</v>
      </c>
      <c r="AQ26" s="42">
        <f t="shared" si="25"/>
        <v>0</v>
      </c>
      <c r="AR26" s="42">
        <f t="shared" si="25"/>
        <v>0</v>
      </c>
      <c r="AS26" s="42">
        <f t="shared" si="25"/>
        <v>0</v>
      </c>
      <c r="AT26" s="42">
        <f t="shared" si="25"/>
        <v>0</v>
      </c>
      <c r="AU26" s="42">
        <f t="shared" si="25"/>
        <v>0</v>
      </c>
      <c r="AV26" s="43">
        <f t="shared" si="25"/>
        <v>0</v>
      </c>
      <c r="AW26" s="43">
        <f t="shared" si="25"/>
        <v>0</v>
      </c>
      <c r="AX26" s="43">
        <f t="shared" si="25"/>
        <v>0</v>
      </c>
      <c r="AY26" s="43">
        <f t="shared" si="25"/>
        <v>0</v>
      </c>
      <c r="AZ26" s="43">
        <f t="shared" si="25"/>
        <v>0</v>
      </c>
      <c r="BA26" s="43">
        <f t="shared" si="25"/>
        <v>0</v>
      </c>
      <c r="BB26" s="43">
        <f t="shared" si="25"/>
        <v>0</v>
      </c>
      <c r="BC26" s="43">
        <f t="shared" si="25"/>
        <v>0</v>
      </c>
      <c r="BD26" s="43">
        <f t="shared" si="25"/>
        <v>0</v>
      </c>
      <c r="BE26" s="44">
        <f t="shared" si="25"/>
        <v>0</v>
      </c>
      <c r="BF26" s="19">
        <f t="shared" si="6"/>
        <v>0</v>
      </c>
    </row>
    <row r="27" spans="1:58" ht="18.75" customHeight="1">
      <c r="A27" s="81" t="s">
        <v>33</v>
      </c>
      <c r="B27" s="70" t="str">
        <f>Tabulka!C27</f>
        <v>Galandak Dušan</v>
      </c>
      <c r="C27" s="64" t="str">
        <f>Tabulka!D27</f>
        <v/>
      </c>
      <c r="D27" s="65" t="str">
        <f>Tabulka!E27</f>
        <v/>
      </c>
      <c r="E27" s="65" t="str">
        <f>Tabulka!F27</f>
        <v/>
      </c>
      <c r="F27" s="65" t="str">
        <f>Tabulka!G27</f>
        <v/>
      </c>
      <c r="G27" s="65" t="str">
        <f>Tabulka!H27</f>
        <v/>
      </c>
      <c r="H27" s="65" t="str">
        <f>Tabulka!I27</f>
        <v/>
      </c>
      <c r="I27" s="65" t="str">
        <f>Tabulka!J27</f>
        <v/>
      </c>
      <c r="J27" s="65" t="str">
        <f>Tabulka!K27</f>
        <v/>
      </c>
      <c r="K27" s="65" t="str">
        <f>Tabulka!L27</f>
        <v/>
      </c>
      <c r="L27" s="65" t="str">
        <f>Tabulka!M27</f>
        <v/>
      </c>
      <c r="M27" s="65" t="str">
        <f>Tabulka!N27</f>
        <v/>
      </c>
      <c r="N27" s="65">
        <f>Tabulka!O27</f>
        <v>0</v>
      </c>
      <c r="O27" s="65" t="str">
        <f>Tabulka!P27</f>
        <v/>
      </c>
      <c r="P27" s="65" t="str">
        <f>Tabulka!Q27</f>
        <v/>
      </c>
      <c r="Q27" s="65" t="str">
        <f>Tabulka!R27</f>
        <v/>
      </c>
      <c r="R27" s="65" t="str">
        <f>Tabulka!S27</f>
        <v/>
      </c>
      <c r="S27" s="65" t="str">
        <f>Tabulka!T27</f>
        <v/>
      </c>
      <c r="T27" s="66" t="str">
        <f>Tabulka!U27</f>
        <v/>
      </c>
      <c r="U27" s="66" t="str">
        <f>Tabulka!V27</f>
        <v/>
      </c>
      <c r="V27" s="66" t="str">
        <f>Tabulka!W27</f>
        <v/>
      </c>
      <c r="W27" s="66" t="str">
        <f>Tabulka!X27</f>
        <v/>
      </c>
      <c r="X27" s="66" t="str">
        <f>Tabulka!Y27</f>
        <v/>
      </c>
      <c r="Y27" s="66" t="str">
        <f>Tabulka!Z27</f>
        <v/>
      </c>
      <c r="Z27" s="66" t="str">
        <f>Tabulka!AA27</f>
        <v/>
      </c>
      <c r="AA27" s="67" t="str">
        <f>Tabulka!AB27</f>
        <v/>
      </c>
      <c r="AB27" s="76">
        <f t="shared" si="2"/>
        <v>0</v>
      </c>
      <c r="AD27" s="80" t="s">
        <v>33</v>
      </c>
      <c r="AE27" s="73" t="str">
        <f t="shared" si="3"/>
        <v>Galandak Dušan</v>
      </c>
      <c r="AF27" s="74">
        <f>COUNT(Tabulka!D27:AB27)</f>
        <v>0</v>
      </c>
      <c r="AG27" s="41">
        <f t="shared" ref="AG27:BE27" si="26">IF(AG$5&gt;$AF$27,0,LARGE($C$27:$AA$27,AG$5))</f>
        <v>0</v>
      </c>
      <c r="AH27" s="42">
        <f t="shared" si="26"/>
        <v>0</v>
      </c>
      <c r="AI27" s="42">
        <f t="shared" si="26"/>
        <v>0</v>
      </c>
      <c r="AJ27" s="42">
        <f t="shared" si="26"/>
        <v>0</v>
      </c>
      <c r="AK27" s="42">
        <f t="shared" si="26"/>
        <v>0</v>
      </c>
      <c r="AL27" s="42">
        <f t="shared" si="26"/>
        <v>0</v>
      </c>
      <c r="AM27" s="42">
        <f t="shared" si="26"/>
        <v>0</v>
      </c>
      <c r="AN27" s="42">
        <f t="shared" si="26"/>
        <v>0</v>
      </c>
      <c r="AO27" s="42">
        <f t="shared" si="26"/>
        <v>0</v>
      </c>
      <c r="AP27" s="42">
        <f t="shared" si="26"/>
        <v>0</v>
      </c>
      <c r="AQ27" s="42">
        <f t="shared" si="26"/>
        <v>0</v>
      </c>
      <c r="AR27" s="42">
        <f t="shared" si="26"/>
        <v>0</v>
      </c>
      <c r="AS27" s="42">
        <f t="shared" si="26"/>
        <v>0</v>
      </c>
      <c r="AT27" s="42">
        <f t="shared" si="26"/>
        <v>0</v>
      </c>
      <c r="AU27" s="42">
        <f t="shared" si="26"/>
        <v>0</v>
      </c>
      <c r="AV27" s="43">
        <f t="shared" si="26"/>
        <v>0</v>
      </c>
      <c r="AW27" s="43">
        <f t="shared" si="26"/>
        <v>0</v>
      </c>
      <c r="AX27" s="43">
        <f t="shared" si="26"/>
        <v>0</v>
      </c>
      <c r="AY27" s="43">
        <f t="shared" si="26"/>
        <v>0</v>
      </c>
      <c r="AZ27" s="43">
        <f t="shared" si="26"/>
        <v>0</v>
      </c>
      <c r="BA27" s="43">
        <f t="shared" si="26"/>
        <v>0</v>
      </c>
      <c r="BB27" s="43">
        <f t="shared" si="26"/>
        <v>0</v>
      </c>
      <c r="BC27" s="43">
        <f t="shared" si="26"/>
        <v>0</v>
      </c>
      <c r="BD27" s="43">
        <f t="shared" si="26"/>
        <v>0</v>
      </c>
      <c r="BE27" s="44">
        <f t="shared" si="26"/>
        <v>0</v>
      </c>
      <c r="BF27" s="19">
        <f t="shared" si="6"/>
        <v>0</v>
      </c>
    </row>
    <row r="28" spans="1:58" ht="18.75" customHeight="1">
      <c r="A28" s="81" t="s">
        <v>34</v>
      </c>
      <c r="B28" s="70" t="str">
        <f>Tabulka!C28</f>
        <v>Rakouš Pavel</v>
      </c>
      <c r="C28" s="64" t="str">
        <f>Tabulka!D28</f>
        <v/>
      </c>
      <c r="D28" s="65" t="str">
        <f>Tabulka!E28</f>
        <v/>
      </c>
      <c r="E28" s="65" t="str">
        <f>Tabulka!F28</f>
        <v/>
      </c>
      <c r="F28" s="65" t="str">
        <f>Tabulka!G28</f>
        <v/>
      </c>
      <c r="G28" s="65" t="str">
        <f>Tabulka!H28</f>
        <v/>
      </c>
      <c r="H28" s="65" t="str">
        <f>Tabulka!I28</f>
        <v/>
      </c>
      <c r="I28" s="65" t="str">
        <f>Tabulka!J28</f>
        <v/>
      </c>
      <c r="J28" s="65" t="str">
        <f>Tabulka!K28</f>
        <v/>
      </c>
      <c r="K28" s="65" t="str">
        <f>Tabulka!L28</f>
        <v/>
      </c>
      <c r="L28" s="65" t="str">
        <f>Tabulka!M28</f>
        <v/>
      </c>
      <c r="M28" s="65" t="str">
        <f>Tabulka!N28</f>
        <v/>
      </c>
      <c r="N28" s="65">
        <f>Tabulka!O28</f>
        <v>0</v>
      </c>
      <c r="O28" s="65" t="str">
        <f>Tabulka!P28</f>
        <v/>
      </c>
      <c r="P28" s="65" t="str">
        <f>Tabulka!Q28</f>
        <v/>
      </c>
      <c r="Q28" s="65" t="str">
        <f>Tabulka!R28</f>
        <v/>
      </c>
      <c r="R28" s="65" t="str">
        <f>Tabulka!S28</f>
        <v/>
      </c>
      <c r="S28" s="65" t="str">
        <f>Tabulka!T28</f>
        <v/>
      </c>
      <c r="T28" s="66" t="str">
        <f>Tabulka!U28</f>
        <v/>
      </c>
      <c r="U28" s="66" t="str">
        <f>Tabulka!V28</f>
        <v/>
      </c>
      <c r="V28" s="66" t="str">
        <f>Tabulka!W28</f>
        <v/>
      </c>
      <c r="W28" s="66" t="str">
        <f>Tabulka!X28</f>
        <v/>
      </c>
      <c r="X28" s="66" t="str">
        <f>Tabulka!Y28</f>
        <v/>
      </c>
      <c r="Y28" s="66" t="str">
        <f>Tabulka!Z28</f>
        <v/>
      </c>
      <c r="Z28" s="66" t="str">
        <f>Tabulka!AA28</f>
        <v/>
      </c>
      <c r="AA28" s="67" t="str">
        <f>Tabulka!AB28</f>
        <v/>
      </c>
      <c r="AB28" s="71">
        <f t="shared" si="2"/>
        <v>0</v>
      </c>
      <c r="AD28" s="80" t="s">
        <v>34</v>
      </c>
      <c r="AE28" s="73" t="str">
        <f t="shared" si="3"/>
        <v>Rakouš Pavel</v>
      </c>
      <c r="AF28" s="74">
        <f>COUNT(Tabulka!D28:AB28)</f>
        <v>0</v>
      </c>
      <c r="AG28" s="41">
        <f t="shared" ref="AG28:BE28" si="27">IF(AG$5&gt;$AF$28,0,LARGE($C$28:$AA$28,AG$5))</f>
        <v>0</v>
      </c>
      <c r="AH28" s="42">
        <f t="shared" si="27"/>
        <v>0</v>
      </c>
      <c r="AI28" s="42">
        <f t="shared" si="27"/>
        <v>0</v>
      </c>
      <c r="AJ28" s="42">
        <f t="shared" si="27"/>
        <v>0</v>
      </c>
      <c r="AK28" s="42">
        <f t="shared" si="27"/>
        <v>0</v>
      </c>
      <c r="AL28" s="42">
        <f t="shared" si="27"/>
        <v>0</v>
      </c>
      <c r="AM28" s="42">
        <f t="shared" si="27"/>
        <v>0</v>
      </c>
      <c r="AN28" s="42">
        <f t="shared" si="27"/>
        <v>0</v>
      </c>
      <c r="AO28" s="42">
        <f t="shared" si="27"/>
        <v>0</v>
      </c>
      <c r="AP28" s="42">
        <f t="shared" si="27"/>
        <v>0</v>
      </c>
      <c r="AQ28" s="42">
        <f t="shared" si="27"/>
        <v>0</v>
      </c>
      <c r="AR28" s="42">
        <f t="shared" si="27"/>
        <v>0</v>
      </c>
      <c r="AS28" s="42">
        <f t="shared" si="27"/>
        <v>0</v>
      </c>
      <c r="AT28" s="42">
        <f t="shared" si="27"/>
        <v>0</v>
      </c>
      <c r="AU28" s="42">
        <f t="shared" si="27"/>
        <v>0</v>
      </c>
      <c r="AV28" s="43">
        <f t="shared" si="27"/>
        <v>0</v>
      </c>
      <c r="AW28" s="43">
        <f t="shared" si="27"/>
        <v>0</v>
      </c>
      <c r="AX28" s="43">
        <f t="shared" si="27"/>
        <v>0</v>
      </c>
      <c r="AY28" s="43">
        <f t="shared" si="27"/>
        <v>0</v>
      </c>
      <c r="AZ28" s="43">
        <f t="shared" si="27"/>
        <v>0</v>
      </c>
      <c r="BA28" s="43">
        <f t="shared" si="27"/>
        <v>0</v>
      </c>
      <c r="BB28" s="43">
        <f t="shared" si="27"/>
        <v>0</v>
      </c>
      <c r="BC28" s="43">
        <f t="shared" si="27"/>
        <v>0</v>
      </c>
      <c r="BD28" s="43">
        <f t="shared" si="27"/>
        <v>0</v>
      </c>
      <c r="BE28" s="44">
        <f t="shared" si="27"/>
        <v>0</v>
      </c>
      <c r="BF28" s="19">
        <f t="shared" si="6"/>
        <v>0</v>
      </c>
    </row>
    <row r="29" spans="1:58" ht="18.75" customHeight="1">
      <c r="A29" s="81" t="s">
        <v>35</v>
      </c>
      <c r="B29" s="70" t="str">
        <f>Tabulka!C29</f>
        <v>Zimmermann Ladislav</v>
      </c>
      <c r="C29" s="64" t="str">
        <f>Tabulka!D29</f>
        <v/>
      </c>
      <c r="D29" s="65" t="str">
        <f>Tabulka!E29</f>
        <v/>
      </c>
      <c r="E29" s="65" t="str">
        <f>Tabulka!F29</f>
        <v/>
      </c>
      <c r="F29" s="65" t="str">
        <f>Tabulka!G29</f>
        <v/>
      </c>
      <c r="G29" s="65" t="str">
        <f>Tabulka!H29</f>
        <v/>
      </c>
      <c r="H29" s="65" t="str">
        <f>Tabulka!I29</f>
        <v/>
      </c>
      <c r="I29" s="65" t="str">
        <f>Tabulka!J29</f>
        <v/>
      </c>
      <c r="J29" s="65" t="str">
        <f>Tabulka!K29</f>
        <v/>
      </c>
      <c r="K29" s="65" t="str">
        <f>Tabulka!L29</f>
        <v/>
      </c>
      <c r="L29" s="65" t="str">
        <f>Tabulka!M29</f>
        <v/>
      </c>
      <c r="M29" s="65" t="str">
        <f>Tabulka!N29</f>
        <v/>
      </c>
      <c r="N29" s="65">
        <f>Tabulka!O29</f>
        <v>0</v>
      </c>
      <c r="O29" s="65" t="str">
        <f>Tabulka!P29</f>
        <v/>
      </c>
      <c r="P29" s="65" t="str">
        <f>Tabulka!Q29</f>
        <v/>
      </c>
      <c r="Q29" s="65" t="str">
        <f>Tabulka!R29</f>
        <v/>
      </c>
      <c r="R29" s="65" t="str">
        <f>Tabulka!S29</f>
        <v/>
      </c>
      <c r="S29" s="65" t="str">
        <f>Tabulka!T29</f>
        <v/>
      </c>
      <c r="T29" s="66" t="str">
        <f>Tabulka!U29</f>
        <v/>
      </c>
      <c r="U29" s="66" t="str">
        <f>Tabulka!V29</f>
        <v/>
      </c>
      <c r="V29" s="66" t="str">
        <f>Tabulka!W29</f>
        <v/>
      </c>
      <c r="W29" s="66" t="str">
        <f>Tabulka!X29</f>
        <v/>
      </c>
      <c r="X29" s="66" t="str">
        <f>Tabulka!Y29</f>
        <v/>
      </c>
      <c r="Y29" s="66" t="str">
        <f>Tabulka!Z29</f>
        <v/>
      </c>
      <c r="Z29" s="66" t="str">
        <f>Tabulka!AA29</f>
        <v/>
      </c>
      <c r="AA29" s="67" t="str">
        <f>Tabulka!AB29</f>
        <v/>
      </c>
      <c r="AB29" s="71">
        <f t="shared" si="2"/>
        <v>0</v>
      </c>
      <c r="AD29" s="80" t="s">
        <v>35</v>
      </c>
      <c r="AE29" s="73" t="str">
        <f t="shared" si="3"/>
        <v>Zimmermann Ladislav</v>
      </c>
      <c r="AF29" s="74">
        <f>COUNT(Tabulka!D29:AB29)</f>
        <v>0</v>
      </c>
      <c r="AG29" s="41">
        <f t="shared" ref="AG29:BE29" si="28">IF(AG$5&gt;$AF$29,0,LARGE($C$29:$AA$29,AG$5))</f>
        <v>0</v>
      </c>
      <c r="AH29" s="42">
        <f t="shared" si="28"/>
        <v>0</v>
      </c>
      <c r="AI29" s="42">
        <f t="shared" si="28"/>
        <v>0</v>
      </c>
      <c r="AJ29" s="42">
        <f t="shared" si="28"/>
        <v>0</v>
      </c>
      <c r="AK29" s="42">
        <f t="shared" si="28"/>
        <v>0</v>
      </c>
      <c r="AL29" s="42">
        <f t="shared" si="28"/>
        <v>0</v>
      </c>
      <c r="AM29" s="42">
        <f t="shared" si="28"/>
        <v>0</v>
      </c>
      <c r="AN29" s="42">
        <f t="shared" si="28"/>
        <v>0</v>
      </c>
      <c r="AO29" s="42">
        <f t="shared" si="28"/>
        <v>0</v>
      </c>
      <c r="AP29" s="42">
        <f t="shared" si="28"/>
        <v>0</v>
      </c>
      <c r="AQ29" s="42">
        <f t="shared" si="28"/>
        <v>0</v>
      </c>
      <c r="AR29" s="42">
        <f t="shared" si="28"/>
        <v>0</v>
      </c>
      <c r="AS29" s="42">
        <f t="shared" si="28"/>
        <v>0</v>
      </c>
      <c r="AT29" s="42">
        <f t="shared" si="28"/>
        <v>0</v>
      </c>
      <c r="AU29" s="42">
        <f t="shared" si="28"/>
        <v>0</v>
      </c>
      <c r="AV29" s="43">
        <f t="shared" si="28"/>
        <v>0</v>
      </c>
      <c r="AW29" s="43">
        <f t="shared" si="28"/>
        <v>0</v>
      </c>
      <c r="AX29" s="43">
        <f t="shared" si="28"/>
        <v>0</v>
      </c>
      <c r="AY29" s="43">
        <f t="shared" si="28"/>
        <v>0</v>
      </c>
      <c r="AZ29" s="43">
        <f t="shared" si="28"/>
        <v>0</v>
      </c>
      <c r="BA29" s="43">
        <f t="shared" si="28"/>
        <v>0</v>
      </c>
      <c r="BB29" s="43">
        <f t="shared" si="28"/>
        <v>0</v>
      </c>
      <c r="BC29" s="43">
        <f t="shared" si="28"/>
        <v>0</v>
      </c>
      <c r="BD29" s="43">
        <f t="shared" si="28"/>
        <v>0</v>
      </c>
      <c r="BE29" s="44">
        <f t="shared" si="28"/>
        <v>0</v>
      </c>
      <c r="BF29" s="19">
        <f t="shared" si="6"/>
        <v>0</v>
      </c>
    </row>
    <row r="30" spans="1:58" ht="18.75" customHeight="1">
      <c r="A30" s="81" t="s">
        <v>37</v>
      </c>
      <c r="B30" s="70" t="str">
        <f>Tabulka!C30</f>
        <v>Skalický Petr ml.</v>
      </c>
      <c r="C30" s="64" t="str">
        <f>Tabulka!D30</f>
        <v/>
      </c>
      <c r="D30" s="65" t="str">
        <f>Tabulka!E30</f>
        <v/>
      </c>
      <c r="E30" s="65" t="str">
        <f>Tabulka!F30</f>
        <v/>
      </c>
      <c r="F30" s="65" t="str">
        <f>Tabulka!G30</f>
        <v/>
      </c>
      <c r="G30" s="65" t="str">
        <f>Tabulka!H30</f>
        <v/>
      </c>
      <c r="H30" s="65" t="str">
        <f>Tabulka!I30</f>
        <v/>
      </c>
      <c r="I30" s="65" t="str">
        <f>Tabulka!J30</f>
        <v/>
      </c>
      <c r="J30" s="65" t="str">
        <f>Tabulka!K30</f>
        <v/>
      </c>
      <c r="K30" s="65" t="str">
        <f>Tabulka!L30</f>
        <v/>
      </c>
      <c r="L30" s="65" t="str">
        <f>Tabulka!M30</f>
        <v/>
      </c>
      <c r="M30" s="65" t="str">
        <f>Tabulka!N30</f>
        <v/>
      </c>
      <c r="N30" s="65">
        <f>Tabulka!O30</f>
        <v>0</v>
      </c>
      <c r="O30" s="65" t="str">
        <f>Tabulka!P30</f>
        <v/>
      </c>
      <c r="P30" s="65" t="str">
        <f>Tabulka!Q30</f>
        <v/>
      </c>
      <c r="Q30" s="65" t="str">
        <f>Tabulka!R30</f>
        <v/>
      </c>
      <c r="R30" s="65" t="str">
        <f>Tabulka!S30</f>
        <v/>
      </c>
      <c r="S30" s="65" t="str">
        <f>Tabulka!T30</f>
        <v/>
      </c>
      <c r="T30" s="66" t="str">
        <f>Tabulka!U30</f>
        <v/>
      </c>
      <c r="U30" s="66" t="str">
        <f>Tabulka!V30</f>
        <v/>
      </c>
      <c r="V30" s="66" t="str">
        <f>Tabulka!W30</f>
        <v/>
      </c>
      <c r="W30" s="66" t="str">
        <f>Tabulka!X30</f>
        <v/>
      </c>
      <c r="X30" s="66" t="str">
        <f>Tabulka!Y30</f>
        <v/>
      </c>
      <c r="Y30" s="66" t="str">
        <f>Tabulka!Z30</f>
        <v/>
      </c>
      <c r="Z30" s="66" t="str">
        <f>Tabulka!AA30</f>
        <v/>
      </c>
      <c r="AA30" s="67" t="str">
        <f>Tabulka!AB30</f>
        <v/>
      </c>
      <c r="AB30" s="71">
        <f t="shared" si="2"/>
        <v>0</v>
      </c>
      <c r="AD30" s="80" t="s">
        <v>37</v>
      </c>
      <c r="AE30" s="73" t="str">
        <f t="shared" si="3"/>
        <v>Skalický Petr ml.</v>
      </c>
      <c r="AF30" s="74">
        <f>COUNT(Tabulka!D30:AB30)</f>
        <v>0</v>
      </c>
      <c r="AG30" s="41">
        <f t="shared" ref="AG30:BE30" si="29">IF(AG$5&gt;$AF$30,0,LARGE($C$30:$AA$30,AG$5))</f>
        <v>0</v>
      </c>
      <c r="AH30" s="42">
        <f t="shared" si="29"/>
        <v>0</v>
      </c>
      <c r="AI30" s="42">
        <f t="shared" si="29"/>
        <v>0</v>
      </c>
      <c r="AJ30" s="42">
        <f t="shared" si="29"/>
        <v>0</v>
      </c>
      <c r="AK30" s="42">
        <f t="shared" si="29"/>
        <v>0</v>
      </c>
      <c r="AL30" s="42">
        <f t="shared" si="29"/>
        <v>0</v>
      </c>
      <c r="AM30" s="42">
        <f t="shared" si="29"/>
        <v>0</v>
      </c>
      <c r="AN30" s="42">
        <f t="shared" si="29"/>
        <v>0</v>
      </c>
      <c r="AO30" s="42">
        <f t="shared" si="29"/>
        <v>0</v>
      </c>
      <c r="AP30" s="42">
        <f t="shared" si="29"/>
        <v>0</v>
      </c>
      <c r="AQ30" s="42">
        <f t="shared" si="29"/>
        <v>0</v>
      </c>
      <c r="AR30" s="42">
        <f t="shared" si="29"/>
        <v>0</v>
      </c>
      <c r="AS30" s="42">
        <f t="shared" si="29"/>
        <v>0</v>
      </c>
      <c r="AT30" s="42">
        <f t="shared" si="29"/>
        <v>0</v>
      </c>
      <c r="AU30" s="42">
        <f t="shared" si="29"/>
        <v>0</v>
      </c>
      <c r="AV30" s="43">
        <f t="shared" si="29"/>
        <v>0</v>
      </c>
      <c r="AW30" s="43">
        <f t="shared" si="29"/>
        <v>0</v>
      </c>
      <c r="AX30" s="43">
        <f t="shared" si="29"/>
        <v>0</v>
      </c>
      <c r="AY30" s="43">
        <f t="shared" si="29"/>
        <v>0</v>
      </c>
      <c r="AZ30" s="43">
        <f t="shared" si="29"/>
        <v>0</v>
      </c>
      <c r="BA30" s="43">
        <f t="shared" si="29"/>
        <v>0</v>
      </c>
      <c r="BB30" s="43">
        <f t="shared" si="29"/>
        <v>0</v>
      </c>
      <c r="BC30" s="43">
        <f t="shared" si="29"/>
        <v>0</v>
      </c>
      <c r="BD30" s="43">
        <f t="shared" si="29"/>
        <v>0</v>
      </c>
      <c r="BE30" s="44">
        <f t="shared" si="29"/>
        <v>0</v>
      </c>
      <c r="BF30" s="19">
        <f t="shared" si="6"/>
        <v>0</v>
      </c>
    </row>
    <row r="31" spans="1:58" ht="18.75" customHeight="1">
      <c r="A31" s="81" t="s">
        <v>38</v>
      </c>
      <c r="B31" s="70" t="str">
        <f>Tabulka!C31</f>
        <v>Niko Viliam</v>
      </c>
      <c r="C31" s="64" t="str">
        <f>Tabulka!D31</f>
        <v/>
      </c>
      <c r="D31" s="65" t="str">
        <f>Tabulka!E31</f>
        <v/>
      </c>
      <c r="E31" s="65" t="str">
        <f>Tabulka!F31</f>
        <v/>
      </c>
      <c r="F31" s="65" t="str">
        <f>Tabulka!G31</f>
        <v/>
      </c>
      <c r="G31" s="65" t="str">
        <f>Tabulka!H31</f>
        <v/>
      </c>
      <c r="H31" s="65" t="str">
        <f>Tabulka!I31</f>
        <v/>
      </c>
      <c r="I31" s="65" t="str">
        <f>Tabulka!J31</f>
        <v/>
      </c>
      <c r="J31" s="65" t="str">
        <f>Tabulka!K31</f>
        <v/>
      </c>
      <c r="K31" s="65" t="str">
        <f>Tabulka!L31</f>
        <v/>
      </c>
      <c r="L31" s="65" t="str">
        <f>Tabulka!M31</f>
        <v/>
      </c>
      <c r="M31" s="65" t="str">
        <f>Tabulka!N31</f>
        <v/>
      </c>
      <c r="N31" s="65">
        <f>Tabulka!O31</f>
        <v>0</v>
      </c>
      <c r="O31" s="65" t="str">
        <f>Tabulka!P31</f>
        <v/>
      </c>
      <c r="P31" s="65" t="str">
        <f>Tabulka!Q31</f>
        <v/>
      </c>
      <c r="Q31" s="65" t="str">
        <f>Tabulka!R31</f>
        <v/>
      </c>
      <c r="R31" s="65" t="str">
        <f>Tabulka!S31</f>
        <v/>
      </c>
      <c r="S31" s="65" t="str">
        <f>Tabulka!T31</f>
        <v/>
      </c>
      <c r="T31" s="66" t="str">
        <f>Tabulka!U31</f>
        <v/>
      </c>
      <c r="U31" s="66" t="str">
        <f>Tabulka!V31</f>
        <v/>
      </c>
      <c r="V31" s="66" t="str">
        <f>Tabulka!W31</f>
        <v/>
      </c>
      <c r="W31" s="66" t="str">
        <f>Tabulka!X31</f>
        <v/>
      </c>
      <c r="X31" s="66" t="str">
        <f>Tabulka!Y31</f>
        <v/>
      </c>
      <c r="Y31" s="66" t="str">
        <f>Tabulka!Z31</f>
        <v/>
      </c>
      <c r="Z31" s="66" t="str">
        <f>Tabulka!AA31</f>
        <v/>
      </c>
      <c r="AA31" s="67" t="str">
        <f>Tabulka!AB31</f>
        <v/>
      </c>
      <c r="AB31" s="71">
        <f t="shared" si="2"/>
        <v>0</v>
      </c>
      <c r="AD31" s="80" t="s">
        <v>38</v>
      </c>
      <c r="AE31" s="73" t="str">
        <f t="shared" si="3"/>
        <v>Niko Viliam</v>
      </c>
      <c r="AF31" s="74">
        <f>COUNT(Tabulka!D31:AB31)</f>
        <v>0</v>
      </c>
      <c r="AG31" s="41">
        <f t="shared" ref="AG31:BE31" si="30">IF(AG$5&gt;$AF$31,0,LARGE($C$31:$AA$31,AG$5))</f>
        <v>0</v>
      </c>
      <c r="AH31" s="42">
        <f t="shared" si="30"/>
        <v>0</v>
      </c>
      <c r="AI31" s="42">
        <f t="shared" si="30"/>
        <v>0</v>
      </c>
      <c r="AJ31" s="42">
        <f t="shared" si="30"/>
        <v>0</v>
      </c>
      <c r="AK31" s="42">
        <f t="shared" si="30"/>
        <v>0</v>
      </c>
      <c r="AL31" s="42">
        <f t="shared" si="30"/>
        <v>0</v>
      </c>
      <c r="AM31" s="42">
        <f t="shared" si="30"/>
        <v>0</v>
      </c>
      <c r="AN31" s="42">
        <f t="shared" si="30"/>
        <v>0</v>
      </c>
      <c r="AO31" s="42">
        <f t="shared" si="30"/>
        <v>0</v>
      </c>
      <c r="AP31" s="42">
        <f t="shared" si="30"/>
        <v>0</v>
      </c>
      <c r="AQ31" s="42">
        <f t="shared" si="30"/>
        <v>0</v>
      </c>
      <c r="AR31" s="42">
        <f t="shared" si="30"/>
        <v>0</v>
      </c>
      <c r="AS31" s="42">
        <f t="shared" si="30"/>
        <v>0</v>
      </c>
      <c r="AT31" s="42">
        <f t="shared" si="30"/>
        <v>0</v>
      </c>
      <c r="AU31" s="42">
        <f t="shared" si="30"/>
        <v>0</v>
      </c>
      <c r="AV31" s="43">
        <f t="shared" si="30"/>
        <v>0</v>
      </c>
      <c r="AW31" s="43">
        <f t="shared" si="30"/>
        <v>0</v>
      </c>
      <c r="AX31" s="43">
        <f t="shared" si="30"/>
        <v>0</v>
      </c>
      <c r="AY31" s="43">
        <f t="shared" si="30"/>
        <v>0</v>
      </c>
      <c r="AZ31" s="43">
        <f t="shared" si="30"/>
        <v>0</v>
      </c>
      <c r="BA31" s="43">
        <f t="shared" si="30"/>
        <v>0</v>
      </c>
      <c r="BB31" s="43">
        <f t="shared" si="30"/>
        <v>0</v>
      </c>
      <c r="BC31" s="43">
        <f t="shared" si="30"/>
        <v>0</v>
      </c>
      <c r="BD31" s="43">
        <f t="shared" si="30"/>
        <v>0</v>
      </c>
      <c r="BE31" s="44">
        <f t="shared" si="30"/>
        <v>0</v>
      </c>
      <c r="BF31" s="19">
        <f t="shared" si="6"/>
        <v>0</v>
      </c>
    </row>
    <row r="32" spans="1:58" ht="18.75" customHeight="1">
      <c r="A32" s="81" t="s">
        <v>39</v>
      </c>
      <c r="B32" s="70" t="str">
        <f>Tabulka!C32</f>
        <v>Jech Miloš</v>
      </c>
      <c r="C32" s="64" t="str">
        <f>Tabulka!D32</f>
        <v/>
      </c>
      <c r="D32" s="65" t="str">
        <f>Tabulka!E32</f>
        <v/>
      </c>
      <c r="E32" s="65" t="str">
        <f>Tabulka!F32</f>
        <v/>
      </c>
      <c r="F32" s="65" t="str">
        <f>Tabulka!G32</f>
        <v/>
      </c>
      <c r="G32" s="65" t="str">
        <f>Tabulka!H32</f>
        <v/>
      </c>
      <c r="H32" s="65" t="str">
        <f>Tabulka!I32</f>
        <v/>
      </c>
      <c r="I32" s="65" t="str">
        <f>Tabulka!J32</f>
        <v/>
      </c>
      <c r="J32" s="65" t="str">
        <f>Tabulka!K32</f>
        <v/>
      </c>
      <c r="K32" s="65" t="str">
        <f>Tabulka!L32</f>
        <v/>
      </c>
      <c r="L32" s="65" t="str">
        <f>Tabulka!M32</f>
        <v/>
      </c>
      <c r="M32" s="65" t="str">
        <f>Tabulka!N32</f>
        <v/>
      </c>
      <c r="N32" s="65">
        <f>Tabulka!O32</f>
        <v>0</v>
      </c>
      <c r="O32" s="65" t="str">
        <f>Tabulka!P32</f>
        <v/>
      </c>
      <c r="P32" s="65" t="str">
        <f>Tabulka!Q32</f>
        <v/>
      </c>
      <c r="Q32" s="65" t="str">
        <f>Tabulka!R32</f>
        <v/>
      </c>
      <c r="R32" s="65" t="str">
        <f>Tabulka!S32</f>
        <v/>
      </c>
      <c r="S32" s="65" t="str">
        <f>Tabulka!T32</f>
        <v/>
      </c>
      <c r="T32" s="66" t="str">
        <f>Tabulka!U32</f>
        <v/>
      </c>
      <c r="U32" s="66" t="str">
        <f>Tabulka!V32</f>
        <v/>
      </c>
      <c r="V32" s="66" t="str">
        <f>Tabulka!W32</f>
        <v/>
      </c>
      <c r="W32" s="66" t="str">
        <f>Tabulka!X32</f>
        <v/>
      </c>
      <c r="X32" s="66" t="str">
        <f>Tabulka!Y32</f>
        <v/>
      </c>
      <c r="Y32" s="66" t="str">
        <f>Tabulka!Z32</f>
        <v/>
      </c>
      <c r="Z32" s="66" t="str">
        <f>Tabulka!AA32</f>
        <v/>
      </c>
      <c r="AA32" s="67" t="str">
        <f>Tabulka!AB32</f>
        <v/>
      </c>
      <c r="AB32" s="71">
        <f t="shared" si="2"/>
        <v>0</v>
      </c>
      <c r="AD32" s="80" t="s">
        <v>39</v>
      </c>
      <c r="AE32" s="73" t="str">
        <f t="shared" si="3"/>
        <v>Jech Miloš</v>
      </c>
      <c r="AF32" s="74">
        <f>COUNT(Tabulka!D32:AB32)</f>
        <v>0</v>
      </c>
      <c r="AG32" s="41">
        <f t="shared" ref="AG32:BE32" si="31">IF(AG$5&gt;$AF$32,0,LARGE($C$32:$AA$32,AG$5))</f>
        <v>0</v>
      </c>
      <c r="AH32" s="42">
        <f t="shared" si="31"/>
        <v>0</v>
      </c>
      <c r="AI32" s="42">
        <f t="shared" si="31"/>
        <v>0</v>
      </c>
      <c r="AJ32" s="42">
        <f t="shared" si="31"/>
        <v>0</v>
      </c>
      <c r="AK32" s="42">
        <f t="shared" si="31"/>
        <v>0</v>
      </c>
      <c r="AL32" s="42">
        <f t="shared" si="31"/>
        <v>0</v>
      </c>
      <c r="AM32" s="42">
        <f t="shared" si="31"/>
        <v>0</v>
      </c>
      <c r="AN32" s="42">
        <f t="shared" si="31"/>
        <v>0</v>
      </c>
      <c r="AO32" s="42">
        <f t="shared" si="31"/>
        <v>0</v>
      </c>
      <c r="AP32" s="42">
        <f t="shared" si="31"/>
        <v>0</v>
      </c>
      <c r="AQ32" s="42">
        <f t="shared" si="31"/>
        <v>0</v>
      </c>
      <c r="AR32" s="42">
        <f t="shared" si="31"/>
        <v>0</v>
      </c>
      <c r="AS32" s="42">
        <f t="shared" si="31"/>
        <v>0</v>
      </c>
      <c r="AT32" s="42">
        <f t="shared" si="31"/>
        <v>0</v>
      </c>
      <c r="AU32" s="42">
        <f t="shared" si="31"/>
        <v>0</v>
      </c>
      <c r="AV32" s="43">
        <f t="shared" si="31"/>
        <v>0</v>
      </c>
      <c r="AW32" s="43">
        <f t="shared" si="31"/>
        <v>0</v>
      </c>
      <c r="AX32" s="43">
        <f t="shared" si="31"/>
        <v>0</v>
      </c>
      <c r="AY32" s="43">
        <f t="shared" si="31"/>
        <v>0</v>
      </c>
      <c r="AZ32" s="43">
        <f t="shared" si="31"/>
        <v>0</v>
      </c>
      <c r="BA32" s="43">
        <f t="shared" si="31"/>
        <v>0</v>
      </c>
      <c r="BB32" s="43">
        <f t="shared" si="31"/>
        <v>0</v>
      </c>
      <c r="BC32" s="43">
        <f t="shared" si="31"/>
        <v>0</v>
      </c>
      <c r="BD32" s="43">
        <f t="shared" si="31"/>
        <v>0</v>
      </c>
      <c r="BE32" s="44">
        <f t="shared" si="31"/>
        <v>0</v>
      </c>
      <c r="BF32" s="19">
        <f t="shared" si="6"/>
        <v>0</v>
      </c>
    </row>
    <row r="33" spans="1:58" ht="18">
      <c r="A33" s="81" t="s">
        <v>40</v>
      </c>
      <c r="B33" s="70" t="str">
        <f>Tabulka!C33</f>
        <v>Skalický Petr st.</v>
      </c>
      <c r="C33" s="64" t="str">
        <f>Tabulka!D33</f>
        <v/>
      </c>
      <c r="D33" s="65" t="str">
        <f>Tabulka!E33</f>
        <v/>
      </c>
      <c r="E33" s="65" t="str">
        <f>Tabulka!F33</f>
        <v/>
      </c>
      <c r="F33" s="65" t="str">
        <f>Tabulka!G33</f>
        <v/>
      </c>
      <c r="G33" s="65" t="str">
        <f>Tabulka!H33</f>
        <v/>
      </c>
      <c r="H33" s="65" t="str">
        <f>Tabulka!I33</f>
        <v/>
      </c>
      <c r="I33" s="65" t="str">
        <f>Tabulka!J33</f>
        <v/>
      </c>
      <c r="J33" s="65" t="str">
        <f>Tabulka!K33</f>
        <v/>
      </c>
      <c r="K33" s="65" t="str">
        <f>Tabulka!L33</f>
        <v/>
      </c>
      <c r="L33" s="65" t="str">
        <f>Tabulka!M33</f>
        <v/>
      </c>
      <c r="M33" s="65" t="str">
        <f>Tabulka!N33</f>
        <v/>
      </c>
      <c r="N33" s="65">
        <f>Tabulka!O33</f>
        <v>0</v>
      </c>
      <c r="O33" s="65" t="str">
        <f>Tabulka!P33</f>
        <v/>
      </c>
      <c r="P33" s="65" t="str">
        <f>Tabulka!Q33</f>
        <v/>
      </c>
      <c r="Q33" s="65" t="str">
        <f>Tabulka!R33</f>
        <v/>
      </c>
      <c r="R33" s="65" t="str">
        <f>Tabulka!S33</f>
        <v/>
      </c>
      <c r="S33" s="65" t="str">
        <f>Tabulka!T33</f>
        <v/>
      </c>
      <c r="T33" s="66" t="str">
        <f>Tabulka!U33</f>
        <v/>
      </c>
      <c r="U33" s="66" t="str">
        <f>Tabulka!V33</f>
        <v/>
      </c>
      <c r="V33" s="66" t="str">
        <f>Tabulka!W33</f>
        <v/>
      </c>
      <c r="W33" s="66" t="str">
        <f>Tabulka!X33</f>
        <v/>
      </c>
      <c r="X33" s="66" t="str">
        <f>Tabulka!Y33</f>
        <v/>
      </c>
      <c r="Y33" s="66" t="str">
        <f>Tabulka!Z33</f>
        <v/>
      </c>
      <c r="Z33" s="66" t="str">
        <f>Tabulka!AA33</f>
        <v/>
      </c>
      <c r="AA33" s="67" t="str">
        <f>Tabulka!AB33</f>
        <v/>
      </c>
      <c r="AB33" s="71">
        <f t="shared" si="2"/>
        <v>0</v>
      </c>
      <c r="AD33" s="80" t="s">
        <v>40</v>
      </c>
      <c r="AE33" s="73" t="str">
        <f t="shared" si="3"/>
        <v>Skalický Petr st.</v>
      </c>
      <c r="AF33" s="74">
        <f>COUNT(Tabulka!D33:AB33)</f>
        <v>0</v>
      </c>
      <c r="AG33" s="41">
        <f t="shared" ref="AG33:BE33" si="32">IF(AG$5&gt;$AF$33,0,LARGE($C$33:$AA$33,AG$5))</f>
        <v>0</v>
      </c>
      <c r="AH33" s="42">
        <f t="shared" si="32"/>
        <v>0</v>
      </c>
      <c r="AI33" s="42">
        <f t="shared" si="32"/>
        <v>0</v>
      </c>
      <c r="AJ33" s="42">
        <f t="shared" si="32"/>
        <v>0</v>
      </c>
      <c r="AK33" s="42">
        <f t="shared" si="32"/>
        <v>0</v>
      </c>
      <c r="AL33" s="42">
        <f t="shared" si="32"/>
        <v>0</v>
      </c>
      <c r="AM33" s="42">
        <f t="shared" si="32"/>
        <v>0</v>
      </c>
      <c r="AN33" s="42">
        <f t="shared" si="32"/>
        <v>0</v>
      </c>
      <c r="AO33" s="42">
        <f t="shared" si="32"/>
        <v>0</v>
      </c>
      <c r="AP33" s="42">
        <f t="shared" si="32"/>
        <v>0</v>
      </c>
      <c r="AQ33" s="42">
        <f t="shared" si="32"/>
        <v>0</v>
      </c>
      <c r="AR33" s="42">
        <f t="shared" si="32"/>
        <v>0</v>
      </c>
      <c r="AS33" s="42">
        <f t="shared" si="32"/>
        <v>0</v>
      </c>
      <c r="AT33" s="42">
        <f t="shared" si="32"/>
        <v>0</v>
      </c>
      <c r="AU33" s="42">
        <f t="shared" si="32"/>
        <v>0</v>
      </c>
      <c r="AV33" s="43">
        <f t="shared" si="32"/>
        <v>0</v>
      </c>
      <c r="AW33" s="43">
        <f t="shared" si="32"/>
        <v>0</v>
      </c>
      <c r="AX33" s="43">
        <f t="shared" si="32"/>
        <v>0</v>
      </c>
      <c r="AY33" s="43">
        <f t="shared" si="32"/>
        <v>0</v>
      </c>
      <c r="AZ33" s="43">
        <f t="shared" si="32"/>
        <v>0</v>
      </c>
      <c r="BA33" s="43">
        <f t="shared" si="32"/>
        <v>0</v>
      </c>
      <c r="BB33" s="43">
        <f t="shared" si="32"/>
        <v>0</v>
      </c>
      <c r="BC33" s="43">
        <f t="shared" si="32"/>
        <v>0</v>
      </c>
      <c r="BD33" s="43">
        <f t="shared" si="32"/>
        <v>0</v>
      </c>
      <c r="BE33" s="44">
        <f t="shared" si="32"/>
        <v>0</v>
      </c>
      <c r="BF33" s="19">
        <f t="shared" si="6"/>
        <v>0</v>
      </c>
    </row>
    <row r="34" spans="1:58" ht="18">
      <c r="A34" s="98" t="s">
        <v>41</v>
      </c>
      <c r="B34" s="99" t="str">
        <f>Tabulka!C34</f>
        <v>Hlubučková Zuzana</v>
      </c>
      <c r="C34" s="100" t="str">
        <f>Tabulka!D34</f>
        <v/>
      </c>
      <c r="D34" s="101" t="str">
        <f>Tabulka!E34</f>
        <v/>
      </c>
      <c r="E34" s="101" t="str">
        <f>Tabulka!F34</f>
        <v/>
      </c>
      <c r="F34" s="101" t="str">
        <f>Tabulka!G34</f>
        <v/>
      </c>
      <c r="G34" s="101" t="str">
        <f>Tabulka!H34</f>
        <v/>
      </c>
      <c r="H34" s="101" t="str">
        <f>Tabulka!I34</f>
        <v/>
      </c>
      <c r="I34" s="101" t="str">
        <f>Tabulka!J34</f>
        <v/>
      </c>
      <c r="J34" s="101" t="str">
        <f>Tabulka!K34</f>
        <v/>
      </c>
      <c r="K34" s="101" t="str">
        <f>Tabulka!L34</f>
        <v/>
      </c>
      <c r="L34" s="101" t="str">
        <f>Tabulka!M34</f>
        <v/>
      </c>
      <c r="M34" s="101" t="str">
        <f>Tabulka!N34</f>
        <v/>
      </c>
      <c r="N34" s="65">
        <f>Tabulka!O34</f>
        <v>0</v>
      </c>
      <c r="O34" s="101" t="str">
        <f>Tabulka!P34</f>
        <v/>
      </c>
      <c r="P34" s="101" t="str">
        <f>Tabulka!Q34</f>
        <v/>
      </c>
      <c r="Q34" s="101" t="str">
        <f>Tabulka!R34</f>
        <v/>
      </c>
      <c r="R34" s="101" t="str">
        <f>Tabulka!S34</f>
        <v/>
      </c>
      <c r="S34" s="101" t="str">
        <f>Tabulka!T34</f>
        <v/>
      </c>
      <c r="T34" s="102" t="str">
        <f>Tabulka!U34</f>
        <v/>
      </c>
      <c r="U34" s="102" t="str">
        <f>Tabulka!V34</f>
        <v/>
      </c>
      <c r="V34" s="102" t="str">
        <f>Tabulka!W34</f>
        <v/>
      </c>
      <c r="W34" s="102" t="str">
        <f>Tabulka!X34</f>
        <v/>
      </c>
      <c r="X34" s="102" t="str">
        <f>Tabulka!Y34</f>
        <v/>
      </c>
      <c r="Y34" s="102" t="str">
        <f>Tabulka!Z34</f>
        <v/>
      </c>
      <c r="Z34" s="102" t="str">
        <f>Tabulka!AA34</f>
        <v/>
      </c>
      <c r="AA34" s="103" t="str">
        <f>Tabulka!AB34</f>
        <v/>
      </c>
      <c r="AB34" s="104">
        <f t="shared" si="2"/>
        <v>0</v>
      </c>
      <c r="AD34" s="111" t="s">
        <v>41</v>
      </c>
      <c r="AE34" s="112" t="str">
        <f t="shared" si="3"/>
        <v>Hlubučková Zuzana</v>
      </c>
      <c r="AF34" s="113">
        <f>COUNT(Tabulka!D34:AB34)</f>
        <v>0</v>
      </c>
      <c r="AG34" s="41">
        <f t="shared" ref="AG34:BE35" si="33">IF(AG$5&gt;$AF$34,0,LARGE($C$34:$AA$34,AG$5))</f>
        <v>0</v>
      </c>
      <c r="AH34" s="42">
        <f t="shared" si="33"/>
        <v>0</v>
      </c>
      <c r="AI34" s="42">
        <f t="shared" si="33"/>
        <v>0</v>
      </c>
      <c r="AJ34" s="42">
        <f t="shared" si="33"/>
        <v>0</v>
      </c>
      <c r="AK34" s="42">
        <f t="shared" si="33"/>
        <v>0</v>
      </c>
      <c r="AL34" s="42">
        <f t="shared" si="33"/>
        <v>0</v>
      </c>
      <c r="AM34" s="42">
        <f t="shared" si="33"/>
        <v>0</v>
      </c>
      <c r="AN34" s="42">
        <f t="shared" si="33"/>
        <v>0</v>
      </c>
      <c r="AO34" s="42">
        <f t="shared" si="33"/>
        <v>0</v>
      </c>
      <c r="AP34" s="42">
        <f t="shared" si="33"/>
        <v>0</v>
      </c>
      <c r="AQ34" s="42">
        <f t="shared" si="33"/>
        <v>0</v>
      </c>
      <c r="AR34" s="42">
        <f t="shared" si="33"/>
        <v>0</v>
      </c>
      <c r="AS34" s="42">
        <f t="shared" si="33"/>
        <v>0</v>
      </c>
      <c r="AT34" s="42">
        <f t="shared" si="33"/>
        <v>0</v>
      </c>
      <c r="AU34" s="42">
        <f t="shared" si="33"/>
        <v>0</v>
      </c>
      <c r="AV34" s="43">
        <f t="shared" si="33"/>
        <v>0</v>
      </c>
      <c r="AW34" s="43">
        <f t="shared" si="33"/>
        <v>0</v>
      </c>
      <c r="AX34" s="43">
        <f t="shared" si="33"/>
        <v>0</v>
      </c>
      <c r="AY34" s="43">
        <f t="shared" si="33"/>
        <v>0</v>
      </c>
      <c r="AZ34" s="43">
        <f t="shared" si="33"/>
        <v>0</v>
      </c>
      <c r="BA34" s="43">
        <f t="shared" si="33"/>
        <v>0</v>
      </c>
      <c r="BB34" s="43">
        <f t="shared" si="33"/>
        <v>0</v>
      </c>
      <c r="BC34" s="43">
        <f t="shared" si="33"/>
        <v>0</v>
      </c>
      <c r="BD34" s="43">
        <f t="shared" si="33"/>
        <v>0</v>
      </c>
      <c r="BE34" s="44">
        <f t="shared" si="33"/>
        <v>0</v>
      </c>
      <c r="BF34" s="19">
        <f t="shared" si="6"/>
        <v>0</v>
      </c>
    </row>
    <row r="35" spans="1:58" ht="18.600000000000001" thickBot="1">
      <c r="A35" s="105" t="s">
        <v>88</v>
      </c>
      <c r="B35" s="106" t="str">
        <f>Tabulka!C35</f>
        <v>Šoltys Roman</v>
      </c>
      <c r="C35" s="107" t="str">
        <f>Tabulka!D35</f>
        <v/>
      </c>
      <c r="D35" s="108" t="str">
        <f>Tabulka!E35</f>
        <v/>
      </c>
      <c r="E35" s="108" t="str">
        <f>Tabulka!F35</f>
        <v/>
      </c>
      <c r="F35" s="108" t="str">
        <f>Tabulka!G35</f>
        <v/>
      </c>
      <c r="G35" s="108" t="str">
        <f>Tabulka!H35</f>
        <v/>
      </c>
      <c r="H35" s="108" t="str">
        <f>Tabulka!I35</f>
        <v/>
      </c>
      <c r="I35" s="108" t="str">
        <f>Tabulka!J35</f>
        <v/>
      </c>
      <c r="J35" s="108" t="str">
        <f>Tabulka!K35</f>
        <v/>
      </c>
      <c r="K35" s="108" t="str">
        <f>Tabulka!L35</f>
        <v/>
      </c>
      <c r="L35" s="108" t="str">
        <f>Tabulka!M35</f>
        <v/>
      </c>
      <c r="M35" s="108" t="str">
        <f>Tabulka!N35</f>
        <v/>
      </c>
      <c r="N35" s="65">
        <f>Tabulka!O35</f>
        <v>0</v>
      </c>
      <c r="O35" s="108" t="str">
        <f>Tabulka!P35</f>
        <v/>
      </c>
      <c r="P35" s="108" t="str">
        <f>Tabulka!Q35</f>
        <v/>
      </c>
      <c r="Q35" s="108" t="str">
        <f>Tabulka!R35</f>
        <v/>
      </c>
      <c r="R35" s="108" t="str">
        <f>Tabulka!S35</f>
        <v/>
      </c>
      <c r="S35" s="108" t="str">
        <f>Tabulka!T35</f>
        <v/>
      </c>
      <c r="T35" s="109" t="str">
        <f>Tabulka!U35</f>
        <v/>
      </c>
      <c r="U35" s="109" t="str">
        <f>Tabulka!V35</f>
        <v/>
      </c>
      <c r="V35" s="109" t="str">
        <f>Tabulka!W35</f>
        <v/>
      </c>
      <c r="W35" s="109" t="str">
        <f>Tabulka!X35</f>
        <v/>
      </c>
      <c r="X35" s="109" t="str">
        <f>Tabulka!Y35</f>
        <v/>
      </c>
      <c r="Y35" s="109" t="str">
        <f>Tabulka!Z35</f>
        <v/>
      </c>
      <c r="Z35" s="109" t="str">
        <f>Tabulka!AA35</f>
        <v/>
      </c>
      <c r="AA35" s="110" t="str">
        <f>Tabulka!AB35</f>
        <v/>
      </c>
      <c r="AB35" s="15">
        <f t="shared" ref="AB35" si="34">SUM(C35:AA35)</f>
        <v>0</v>
      </c>
      <c r="AD35" s="96" t="s">
        <v>88</v>
      </c>
      <c r="AE35" s="114" t="str">
        <f t="shared" ref="AE35" si="35">B35</f>
        <v>Šoltys Roman</v>
      </c>
      <c r="AF35" s="115">
        <f>COUNT(Tabulka!D35:AB35)</f>
        <v>0</v>
      </c>
      <c r="AG35" s="45">
        <f t="shared" si="33"/>
        <v>0</v>
      </c>
      <c r="AH35" s="46">
        <f t="shared" si="33"/>
        <v>0</v>
      </c>
      <c r="AI35" s="46">
        <f t="shared" si="33"/>
        <v>0</v>
      </c>
      <c r="AJ35" s="46">
        <f t="shared" si="33"/>
        <v>0</v>
      </c>
      <c r="AK35" s="46">
        <f t="shared" si="33"/>
        <v>0</v>
      </c>
      <c r="AL35" s="46">
        <f t="shared" si="33"/>
        <v>0</v>
      </c>
      <c r="AM35" s="46">
        <f t="shared" si="33"/>
        <v>0</v>
      </c>
      <c r="AN35" s="46">
        <f t="shared" si="33"/>
        <v>0</v>
      </c>
      <c r="AO35" s="46">
        <f t="shared" si="33"/>
        <v>0</v>
      </c>
      <c r="AP35" s="46">
        <f t="shared" si="33"/>
        <v>0</v>
      </c>
      <c r="AQ35" s="46">
        <f t="shared" si="33"/>
        <v>0</v>
      </c>
      <c r="AR35" s="46">
        <f t="shared" si="33"/>
        <v>0</v>
      </c>
      <c r="AS35" s="46">
        <f t="shared" si="33"/>
        <v>0</v>
      </c>
      <c r="AT35" s="46">
        <f t="shared" si="33"/>
        <v>0</v>
      </c>
      <c r="AU35" s="46">
        <f t="shared" si="33"/>
        <v>0</v>
      </c>
      <c r="AV35" s="47">
        <f t="shared" si="33"/>
        <v>0</v>
      </c>
      <c r="AW35" s="47">
        <f t="shared" si="33"/>
        <v>0</v>
      </c>
      <c r="AX35" s="47">
        <f t="shared" si="33"/>
        <v>0</v>
      </c>
      <c r="AY35" s="47">
        <f t="shared" si="33"/>
        <v>0</v>
      </c>
      <c r="AZ35" s="47">
        <f t="shared" si="33"/>
        <v>0</v>
      </c>
      <c r="BA35" s="47">
        <f t="shared" si="33"/>
        <v>0</v>
      </c>
      <c r="BB35" s="47">
        <f t="shared" si="33"/>
        <v>0</v>
      </c>
      <c r="BC35" s="47">
        <f t="shared" si="33"/>
        <v>0</v>
      </c>
      <c r="BD35" s="47">
        <f t="shared" si="33"/>
        <v>0</v>
      </c>
      <c r="BE35" s="48">
        <f t="shared" si="33"/>
        <v>0</v>
      </c>
      <c r="BF35" s="19">
        <f t="shared" ref="BF35" si="36">SUM(AG35:AU35)</f>
        <v>0</v>
      </c>
    </row>
  </sheetData>
  <mergeCells count="1">
    <mergeCell ref="A2:AB2"/>
  </mergeCells>
  <phoneticPr fontId="0" type="noConversion"/>
  <pageMargins left="0.7" right="0.7" top="0.78740157499999996" bottom="0.78740157499999996" header="0.3" footer="0.3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23"/>
  <sheetViews>
    <sheetView workbookViewId="0">
      <pane ySplit="2" topLeftCell="A3" activePane="bottomLeft" state="frozen"/>
      <selection pane="bottomLeft" activeCell="A2" sqref="A2:B2"/>
    </sheetView>
  </sheetViews>
  <sheetFormatPr defaultRowHeight="14.4"/>
  <cols>
    <col min="1" max="1" width="3.6640625" customWidth="1"/>
    <col min="2" max="2" width="23.6640625" customWidth="1"/>
    <col min="3" max="3" width="3.6640625" style="22" customWidth="1"/>
    <col min="4" max="4" width="3.6640625" customWidth="1"/>
    <col min="5" max="5" width="23.6640625" customWidth="1"/>
    <col min="6" max="7" width="3.6640625" customWidth="1"/>
    <col min="8" max="8" width="23.6640625" customWidth="1"/>
    <col min="9" max="10" width="3.6640625" customWidth="1"/>
    <col min="11" max="11" width="23.6640625" customWidth="1"/>
    <col min="12" max="13" width="3.6640625" customWidth="1"/>
    <col min="14" max="14" width="23.6640625" customWidth="1"/>
    <col min="15" max="16" width="3.6640625" customWidth="1"/>
    <col min="17" max="17" width="23.6640625" customWidth="1"/>
    <col min="18" max="19" width="3.6640625" customWidth="1"/>
    <col min="20" max="20" width="23.6640625" customWidth="1"/>
    <col min="21" max="22" width="3.6640625" customWidth="1"/>
    <col min="23" max="23" width="23.6640625" customWidth="1"/>
    <col min="24" max="25" width="3.6640625" customWidth="1"/>
    <col min="26" max="26" width="23.6640625" customWidth="1"/>
    <col min="27" max="28" width="3.6640625" customWidth="1"/>
    <col min="29" max="29" width="23.6640625" customWidth="1"/>
    <col min="30" max="31" width="3.6640625" customWidth="1"/>
    <col min="32" max="32" width="23.6640625" customWidth="1"/>
    <col min="33" max="33" width="3.44140625" customWidth="1"/>
    <col min="34" max="34" width="0.33203125" hidden="1" customWidth="1"/>
    <col min="35" max="35" width="23.6640625" hidden="1" customWidth="1"/>
    <col min="36" max="36" width="3.6640625" hidden="1" customWidth="1"/>
    <col min="37" max="37" width="3.6640625" customWidth="1"/>
    <col min="38" max="38" width="23.6640625" customWidth="1"/>
    <col min="39" max="40" width="3.6640625" customWidth="1"/>
    <col min="41" max="41" width="23.6640625" customWidth="1"/>
    <col min="42" max="43" width="3.6640625" customWidth="1"/>
    <col min="44" max="44" width="23.6640625" customWidth="1"/>
    <col min="45" max="46" width="3.6640625" customWidth="1"/>
    <col min="47" max="47" width="23.6640625" customWidth="1"/>
    <col min="48" max="49" width="3.6640625" customWidth="1"/>
    <col min="50" max="50" width="23.6640625" customWidth="1"/>
    <col min="51" max="52" width="3.6640625" customWidth="1"/>
    <col min="53" max="53" width="23.6640625" customWidth="1"/>
    <col min="54" max="54" width="3.6640625" customWidth="1"/>
    <col min="55" max="55" width="3.6640625" hidden="1" customWidth="1"/>
    <col min="56" max="56" width="23.6640625" hidden="1" customWidth="1"/>
    <col min="57" max="57" width="3.6640625" hidden="1" customWidth="1"/>
    <col min="58" max="58" width="3.5546875" bestFit="1" customWidth="1"/>
    <col min="59" max="59" width="23.6640625" customWidth="1"/>
    <col min="60" max="60" width="3.44140625" customWidth="1"/>
    <col min="61" max="61" width="3.6640625" customWidth="1"/>
    <col min="62" max="62" width="23.6640625" customWidth="1"/>
    <col min="63" max="64" width="3.6640625" customWidth="1"/>
    <col min="65" max="65" width="23.6640625" customWidth="1"/>
    <col min="66" max="67" width="3.6640625" customWidth="1"/>
    <col min="68" max="68" width="23.6640625" customWidth="1"/>
    <col min="69" max="70" width="3.6640625" customWidth="1"/>
    <col min="71" max="71" width="23.6640625" customWidth="1"/>
    <col min="72" max="73" width="3.6640625" customWidth="1"/>
    <col min="74" max="74" width="23.6640625" customWidth="1"/>
    <col min="75" max="75" width="3.6640625" customWidth="1"/>
    <col min="76" max="76" width="3.5546875" bestFit="1" customWidth="1"/>
    <col min="77" max="77" width="22.77734375" customWidth="1"/>
    <col min="78" max="78" width="4.5546875" customWidth="1"/>
    <col min="79" max="79" width="3.5546875" bestFit="1" customWidth="1"/>
    <col min="80" max="80" width="24" customWidth="1"/>
    <col min="81" max="81" width="5.5546875" customWidth="1"/>
    <col min="82" max="82" width="3.5546875" bestFit="1" customWidth="1"/>
    <col min="83" max="83" width="23.21875" customWidth="1"/>
    <col min="84" max="84" width="4.5546875" customWidth="1"/>
    <col min="85" max="85" width="3.5546875" bestFit="1" customWidth="1"/>
    <col min="86" max="86" width="20.77734375" customWidth="1"/>
    <col min="87" max="87" width="5.21875" customWidth="1"/>
  </cols>
  <sheetData>
    <row r="1" spans="1:87">
      <c r="A1" s="145" t="s">
        <v>42</v>
      </c>
      <c r="B1" s="146"/>
      <c r="C1" s="23"/>
      <c r="D1" s="145" t="s">
        <v>43</v>
      </c>
      <c r="E1" s="146"/>
      <c r="F1" s="33"/>
      <c r="G1" s="145" t="s">
        <v>44</v>
      </c>
      <c r="H1" s="146"/>
      <c r="I1" s="33"/>
      <c r="J1" s="145" t="s">
        <v>45</v>
      </c>
      <c r="K1" s="146"/>
      <c r="L1" s="33"/>
      <c r="M1" s="145" t="s">
        <v>46</v>
      </c>
      <c r="N1" s="146"/>
      <c r="O1" s="33"/>
      <c r="P1" s="145" t="s">
        <v>47</v>
      </c>
      <c r="Q1" s="146"/>
      <c r="R1" s="33"/>
      <c r="S1" s="145" t="s">
        <v>48</v>
      </c>
      <c r="T1" s="146"/>
      <c r="U1" s="33"/>
      <c r="V1" s="149" t="s">
        <v>49</v>
      </c>
      <c r="W1" s="150"/>
      <c r="X1" s="83"/>
      <c r="Y1" s="149" t="s">
        <v>50</v>
      </c>
      <c r="Z1" s="150"/>
      <c r="AA1" s="83"/>
      <c r="AB1" s="149" t="s">
        <v>51</v>
      </c>
      <c r="AC1" s="150"/>
      <c r="AD1" s="83"/>
      <c r="AE1" s="149" t="s">
        <v>52</v>
      </c>
      <c r="AF1" s="150"/>
      <c r="AG1" s="83"/>
      <c r="AH1" s="149" t="s">
        <v>53</v>
      </c>
      <c r="AI1" s="150"/>
      <c r="AJ1" s="33"/>
      <c r="AK1" s="145" t="s">
        <v>53</v>
      </c>
      <c r="AL1" s="146"/>
      <c r="AM1" s="33"/>
      <c r="AN1" s="145" t="s">
        <v>54</v>
      </c>
      <c r="AO1" s="146"/>
      <c r="AP1" s="33"/>
      <c r="AQ1" s="145" t="s">
        <v>55</v>
      </c>
      <c r="AR1" s="146"/>
      <c r="AS1" s="33"/>
      <c r="AT1" s="145" t="s">
        <v>108</v>
      </c>
      <c r="AU1" s="146"/>
      <c r="AV1" s="33"/>
      <c r="AW1" s="145" t="s">
        <v>56</v>
      </c>
      <c r="AX1" s="146"/>
      <c r="AY1" s="33"/>
      <c r="AZ1" s="145" t="s">
        <v>57</v>
      </c>
      <c r="BA1" s="146"/>
      <c r="BB1" s="33"/>
      <c r="BC1" s="145" t="s">
        <v>59</v>
      </c>
      <c r="BD1" s="146"/>
      <c r="BE1" s="36"/>
      <c r="BF1" s="145" t="s">
        <v>58</v>
      </c>
      <c r="BG1" s="146"/>
      <c r="BH1" s="36"/>
      <c r="BI1" s="145" t="s">
        <v>59</v>
      </c>
      <c r="BJ1" s="146"/>
      <c r="BK1" s="36"/>
      <c r="BL1" s="145" t="s">
        <v>60</v>
      </c>
      <c r="BM1" s="146"/>
      <c r="BN1" s="36"/>
      <c r="BO1" s="145" t="s">
        <v>68</v>
      </c>
      <c r="BP1" s="146"/>
      <c r="BQ1" s="36"/>
      <c r="BR1" s="145" t="s">
        <v>69</v>
      </c>
      <c r="BS1" s="146"/>
      <c r="BT1" s="36"/>
      <c r="BU1" s="145" t="s">
        <v>104</v>
      </c>
      <c r="BV1" s="146"/>
      <c r="BW1" s="36"/>
      <c r="BX1" s="145" t="s">
        <v>139</v>
      </c>
      <c r="BY1" s="146"/>
      <c r="BZ1" s="36"/>
      <c r="CA1" s="145" t="s">
        <v>140</v>
      </c>
      <c r="CB1" s="146"/>
      <c r="CC1" s="36"/>
      <c r="CD1" s="145" t="s">
        <v>141</v>
      </c>
      <c r="CE1" s="146"/>
      <c r="CF1" s="36"/>
      <c r="CG1" s="145" t="s">
        <v>142</v>
      </c>
      <c r="CH1" s="146"/>
      <c r="CI1" s="36"/>
    </row>
    <row r="2" spans="1:87">
      <c r="A2" s="147">
        <v>46297</v>
      </c>
      <c r="B2" s="148"/>
      <c r="C2" s="24"/>
      <c r="D2" s="147">
        <f>A2+7</f>
        <v>46304</v>
      </c>
      <c r="E2" s="148"/>
      <c r="F2" s="34"/>
      <c r="G2" s="147">
        <f>D2+7</f>
        <v>46311</v>
      </c>
      <c r="H2" s="148"/>
      <c r="I2" s="34"/>
      <c r="J2" s="147">
        <f>G2+7</f>
        <v>46318</v>
      </c>
      <c r="K2" s="148"/>
      <c r="L2" s="34"/>
      <c r="M2" s="147">
        <f>J2+7</f>
        <v>46325</v>
      </c>
      <c r="N2" s="148"/>
      <c r="O2" s="34"/>
      <c r="P2" s="147">
        <f>M2+7</f>
        <v>46332</v>
      </c>
      <c r="Q2" s="148"/>
      <c r="R2" s="34"/>
      <c r="S2" s="147">
        <f>P2+7</f>
        <v>46339</v>
      </c>
      <c r="T2" s="148"/>
      <c r="U2" s="34"/>
      <c r="V2" s="147">
        <f>S2+7</f>
        <v>46346</v>
      </c>
      <c r="W2" s="148"/>
      <c r="X2" s="84"/>
      <c r="Y2" s="147">
        <f>V2+7</f>
        <v>46353</v>
      </c>
      <c r="Z2" s="148"/>
      <c r="AA2" s="84"/>
      <c r="AB2" s="147">
        <f>Y2+7</f>
        <v>46360</v>
      </c>
      <c r="AC2" s="148"/>
      <c r="AD2" s="84"/>
      <c r="AE2" s="147">
        <f>AB2+7</f>
        <v>46367</v>
      </c>
      <c r="AF2" s="148"/>
      <c r="AG2" s="84"/>
      <c r="AH2" s="147">
        <v>46024</v>
      </c>
      <c r="AI2" s="148"/>
      <c r="AJ2" s="34"/>
      <c r="AK2" s="147">
        <f>AE2+7</f>
        <v>46374</v>
      </c>
      <c r="AL2" s="148"/>
      <c r="AM2" s="34"/>
      <c r="AN2" s="147">
        <f>AK2+21</f>
        <v>46395</v>
      </c>
      <c r="AO2" s="148"/>
      <c r="AP2" s="34"/>
      <c r="AQ2" s="147">
        <f>AN2+7</f>
        <v>46402</v>
      </c>
      <c r="AR2" s="148"/>
      <c r="AS2" s="34"/>
      <c r="AT2" s="147">
        <f>AQ2+7</f>
        <v>46409</v>
      </c>
      <c r="AU2" s="148"/>
      <c r="AV2" s="34"/>
      <c r="AW2" s="147">
        <f>AT2+7</f>
        <v>46416</v>
      </c>
      <c r="AX2" s="148"/>
      <c r="AY2" s="34"/>
      <c r="AZ2" s="147">
        <f>AW2+7</f>
        <v>46423</v>
      </c>
      <c r="BA2" s="148"/>
      <c r="BB2" s="34"/>
      <c r="BC2" s="147">
        <v>44988</v>
      </c>
      <c r="BD2" s="148"/>
      <c r="BE2" s="37"/>
      <c r="BF2" s="147">
        <f>AZ2+7</f>
        <v>46430</v>
      </c>
      <c r="BG2" s="148"/>
      <c r="BH2" s="37"/>
      <c r="BI2" s="147">
        <f>BF2+7</f>
        <v>46437</v>
      </c>
      <c r="BJ2" s="148"/>
      <c r="BK2" s="37"/>
      <c r="BL2" s="147">
        <f>BI2+7</f>
        <v>46444</v>
      </c>
      <c r="BM2" s="148"/>
      <c r="BN2" s="37"/>
      <c r="BO2" s="147">
        <f>BL2+7</f>
        <v>46451</v>
      </c>
      <c r="BP2" s="148"/>
      <c r="BQ2" s="37"/>
      <c r="BR2" s="147">
        <f>BO2+7</f>
        <v>46458</v>
      </c>
      <c r="BS2" s="148"/>
      <c r="BT2" s="37"/>
      <c r="BU2" s="147">
        <f>BR2+7</f>
        <v>46465</v>
      </c>
      <c r="BV2" s="148"/>
      <c r="BW2" s="37"/>
      <c r="BX2" s="147">
        <f>BU2+7</f>
        <v>46472</v>
      </c>
      <c r="BY2" s="148"/>
      <c r="BZ2" s="37"/>
      <c r="CA2" s="147">
        <f>BX2+7</f>
        <v>46479</v>
      </c>
      <c r="CB2" s="148"/>
      <c r="CC2" s="37"/>
      <c r="CD2" s="147">
        <f>CA2+7</f>
        <v>46486</v>
      </c>
      <c r="CE2" s="148"/>
      <c r="CF2" s="37"/>
      <c r="CG2" s="147">
        <f>CD2+7</f>
        <v>46493</v>
      </c>
      <c r="CH2" s="148"/>
      <c r="CI2" s="37"/>
    </row>
    <row r="3" spans="1:87" s="21" customFormat="1">
      <c r="A3" s="25"/>
      <c r="B3" s="26">
        <f>COUNTA(B4:B23)</f>
        <v>11</v>
      </c>
      <c r="C3" s="27"/>
      <c r="D3" s="25"/>
      <c r="E3" s="26">
        <f>COUNTA(E4:E23)</f>
        <v>0</v>
      </c>
      <c r="F3" s="27"/>
      <c r="G3" s="35"/>
      <c r="H3" s="26">
        <f>COUNTA(H4:H23)</f>
        <v>0</v>
      </c>
      <c r="I3" s="27"/>
      <c r="J3" s="35"/>
      <c r="K3" s="26">
        <f>COUNTA(K4:K23)</f>
        <v>0</v>
      </c>
      <c r="L3" s="27"/>
      <c r="M3" s="35"/>
      <c r="N3" s="26">
        <f>COUNTA(N4:N23)</f>
        <v>0</v>
      </c>
      <c r="O3" s="27"/>
      <c r="P3" s="35"/>
      <c r="Q3" s="26">
        <f>COUNTA(Q4:Q23)</f>
        <v>0</v>
      </c>
      <c r="R3" s="27"/>
      <c r="S3" s="35"/>
      <c r="T3" s="26">
        <f>COUNTA(T4:T23)</f>
        <v>0</v>
      </c>
      <c r="U3" s="27"/>
      <c r="V3" s="35"/>
      <c r="W3" s="26">
        <f>COUNTA(W4:W23)</f>
        <v>0</v>
      </c>
      <c r="X3" s="27"/>
      <c r="Y3" s="35"/>
      <c r="Z3" s="26">
        <f>COUNTA(Z4:Z23)</f>
        <v>0</v>
      </c>
      <c r="AA3" s="27"/>
      <c r="AB3" s="35"/>
      <c r="AC3" s="26">
        <f>COUNTA(AC4:AC23)</f>
        <v>0</v>
      </c>
      <c r="AD3" s="27"/>
      <c r="AE3" s="35"/>
      <c r="AF3" s="26">
        <f>COUNTA(AF4:AF23)</f>
        <v>0</v>
      </c>
      <c r="AG3" s="27"/>
      <c r="AH3" s="35"/>
      <c r="AI3" s="26">
        <f>COUNTA(AI4:AI23)</f>
        <v>8</v>
      </c>
      <c r="AJ3" s="27"/>
      <c r="AK3" s="35"/>
      <c r="AL3" s="26">
        <f>COUNTA(AL4:AL23)</f>
        <v>0</v>
      </c>
      <c r="AM3" s="27"/>
      <c r="AN3" s="35"/>
      <c r="AO3" s="26">
        <f>COUNTA(AO4:AO23)</f>
        <v>0</v>
      </c>
      <c r="AP3" s="27"/>
      <c r="AQ3" s="35"/>
      <c r="AR3" s="26">
        <f>COUNTA(AR4:AR23)</f>
        <v>0</v>
      </c>
      <c r="AS3" s="27"/>
      <c r="AT3" s="35"/>
      <c r="AU3" s="26">
        <f>COUNTA(AU4:AU23)</f>
        <v>0</v>
      </c>
      <c r="AV3" s="27"/>
      <c r="AW3" s="35"/>
      <c r="AX3" s="26">
        <f>COUNTA(AX4:AX23)</f>
        <v>0</v>
      </c>
      <c r="AY3" s="27"/>
      <c r="AZ3" s="35"/>
      <c r="BA3" s="26">
        <f>COUNTA(BA4:BA23)</f>
        <v>0</v>
      </c>
      <c r="BB3" s="27"/>
      <c r="BC3" s="35"/>
      <c r="BD3" s="26">
        <f>COUNTA(BD4:BD23)</f>
        <v>0</v>
      </c>
      <c r="BE3" s="38"/>
      <c r="BF3" s="35"/>
      <c r="BG3" s="26">
        <f>COUNTA(BG4:BG23)</f>
        <v>0</v>
      </c>
      <c r="BH3" s="38"/>
      <c r="BI3" s="35"/>
      <c r="BJ3" s="26">
        <f>COUNTA(BJ4:BJ23)</f>
        <v>0</v>
      </c>
      <c r="BK3" s="38"/>
      <c r="BL3" s="35"/>
      <c r="BM3" s="26">
        <f>COUNTA(BM4:BM23)</f>
        <v>0</v>
      </c>
      <c r="BN3" s="38"/>
      <c r="BO3" s="35"/>
      <c r="BP3" s="26">
        <f>COUNTA(BP4:BP23)</f>
        <v>0</v>
      </c>
      <c r="BQ3" s="38"/>
      <c r="BR3" s="35"/>
      <c r="BS3" s="26">
        <f>COUNTA(BS4:BS23)</f>
        <v>0</v>
      </c>
      <c r="BT3" s="38"/>
      <c r="BU3" s="35"/>
      <c r="BV3" s="26">
        <f>COUNTA(BV4:BV23)</f>
        <v>0</v>
      </c>
      <c r="BW3" s="38"/>
      <c r="BX3" s="35"/>
      <c r="BY3" s="26">
        <f>COUNTA(BY4:BY23)</f>
        <v>0</v>
      </c>
      <c r="BZ3" s="38"/>
      <c r="CA3" s="35"/>
      <c r="CB3" s="26">
        <f>COUNTA(CB4:CB23)</f>
        <v>0</v>
      </c>
      <c r="CC3" s="38"/>
      <c r="CD3" s="35"/>
      <c r="CE3" s="26">
        <f>COUNTA(CE4:CE23)</f>
        <v>0</v>
      </c>
      <c r="CF3" s="38"/>
      <c r="CG3" s="35"/>
      <c r="CH3" s="26">
        <f>COUNTA(CH4:CH23)</f>
        <v>0</v>
      </c>
      <c r="CI3" s="38"/>
    </row>
    <row r="4" spans="1:87">
      <c r="A4" s="28" t="s">
        <v>3</v>
      </c>
      <c r="B4" s="29" t="s">
        <v>131</v>
      </c>
      <c r="C4" s="27">
        <f>IF(B$3&gt;0,B$3,0)</f>
        <v>11</v>
      </c>
      <c r="D4" s="28" t="s">
        <v>3</v>
      </c>
      <c r="E4" s="85"/>
      <c r="F4" s="27">
        <f>IF(E$3&gt;0,E$3,0)</f>
        <v>0</v>
      </c>
      <c r="G4" s="28" t="s">
        <v>3</v>
      </c>
      <c r="H4" s="85"/>
      <c r="I4" s="27">
        <f>IF(H$3&gt;0,H$3,0)</f>
        <v>0</v>
      </c>
      <c r="J4" s="28" t="s">
        <v>3</v>
      </c>
      <c r="K4" s="85"/>
      <c r="L4" s="27">
        <f>IF(K$3&gt;0,K$3,0)</f>
        <v>0</v>
      </c>
      <c r="M4" s="28" t="s">
        <v>3</v>
      </c>
      <c r="N4" s="85"/>
      <c r="O4" s="27">
        <f>IF(N$3&gt;0,N$3,0)</f>
        <v>0</v>
      </c>
      <c r="P4" s="28" t="s">
        <v>3</v>
      </c>
      <c r="Q4" s="85"/>
      <c r="R4" s="27">
        <f>IF(Q$3&gt;0,Q$3,0)</f>
        <v>0</v>
      </c>
      <c r="S4" s="28" t="s">
        <v>3</v>
      </c>
      <c r="T4" s="85"/>
      <c r="U4" s="27">
        <f>IF(T$3&gt;0,T$3,0)</f>
        <v>0</v>
      </c>
      <c r="V4" s="28" t="s">
        <v>3</v>
      </c>
      <c r="W4" s="85"/>
      <c r="X4" s="27">
        <f>IF(W$3&gt;0,W$3,0)</f>
        <v>0</v>
      </c>
      <c r="Y4" s="28" t="s">
        <v>3</v>
      </c>
      <c r="Z4" s="85"/>
      <c r="AA4" s="27">
        <f>IF(Z$3&gt;0,Z$3,0)</f>
        <v>0</v>
      </c>
      <c r="AB4" s="28" t="s">
        <v>3</v>
      </c>
      <c r="AC4" s="85"/>
      <c r="AD4" s="27">
        <f>IF(AC$3&gt;0,AC$3,0)</f>
        <v>0</v>
      </c>
      <c r="AE4" s="28" t="s">
        <v>3</v>
      </c>
      <c r="AF4" s="85"/>
      <c r="AG4" s="27">
        <f>IF(AF$3&gt;0,AF$3,0)</f>
        <v>0</v>
      </c>
      <c r="AH4" s="28" t="s">
        <v>3</v>
      </c>
      <c r="AI4" s="85" t="s">
        <v>4</v>
      </c>
      <c r="AJ4" s="27">
        <f>IF(AI$3&gt;0,AI$3,0)</f>
        <v>8</v>
      </c>
      <c r="AK4" s="28" t="s">
        <v>3</v>
      </c>
      <c r="AL4" s="85"/>
      <c r="AM4" s="27">
        <f>IF(AL$3&gt;0,AL$3,0)</f>
        <v>0</v>
      </c>
      <c r="AN4" s="28" t="s">
        <v>3</v>
      </c>
      <c r="AO4" s="29"/>
      <c r="AP4" s="27">
        <f>IF(AO$3&gt;0,AO$3,0)</f>
        <v>0</v>
      </c>
      <c r="AQ4" s="28" t="s">
        <v>3</v>
      </c>
      <c r="AR4" s="85"/>
      <c r="AS4" s="27">
        <f>IF(AR$3&gt;0,AR$3,0)</f>
        <v>0</v>
      </c>
      <c r="AT4" s="28" t="s">
        <v>3</v>
      </c>
      <c r="AU4" s="29"/>
      <c r="AV4" s="27">
        <f>IF(AU$3&gt;0,AU$3,0)</f>
        <v>0</v>
      </c>
      <c r="AW4" s="28" t="s">
        <v>3</v>
      </c>
      <c r="AX4" s="85"/>
      <c r="AY4" s="27">
        <f>IF(AX$3&gt;0,AX$3,0)</f>
        <v>0</v>
      </c>
      <c r="AZ4" s="28" t="s">
        <v>3</v>
      </c>
      <c r="BA4" s="85"/>
      <c r="BB4" s="27">
        <f>IF(BA$3&gt;0,BA$3,0)</f>
        <v>0</v>
      </c>
      <c r="BC4" s="28" t="s">
        <v>3</v>
      </c>
      <c r="BD4" s="85"/>
      <c r="BE4" s="27">
        <f>IF(BD$3&gt;0,BD$3,0)</f>
        <v>0</v>
      </c>
      <c r="BF4" s="28" t="s">
        <v>3</v>
      </c>
      <c r="BG4" s="29"/>
      <c r="BH4" s="27">
        <f>IF(BG$3&gt;0,BG$3,0)</f>
        <v>0</v>
      </c>
      <c r="BI4" s="28" t="s">
        <v>3</v>
      </c>
      <c r="BJ4" s="29"/>
      <c r="BK4" s="27">
        <f>IF(BJ$3&gt;0,BJ$3,0)</f>
        <v>0</v>
      </c>
      <c r="BL4" s="28" t="s">
        <v>3</v>
      </c>
      <c r="BM4" s="29"/>
      <c r="BN4" s="27">
        <f>IF(BM$3&gt;0,BM$3,0)</f>
        <v>0</v>
      </c>
      <c r="BO4" s="28" t="s">
        <v>3</v>
      </c>
      <c r="BP4" s="85"/>
      <c r="BQ4" s="27">
        <f>IF(BP$3&gt;0,BP$3,0)</f>
        <v>0</v>
      </c>
      <c r="BR4" s="28" t="s">
        <v>3</v>
      </c>
      <c r="BS4" s="85"/>
      <c r="BT4" s="27">
        <f>IF(BS$3&gt;0,BS$3,0)</f>
        <v>0</v>
      </c>
      <c r="BU4" s="28" t="s">
        <v>3</v>
      </c>
      <c r="BV4" s="29"/>
      <c r="BW4" s="27">
        <f>IF(BV$3&gt;0,BV$3,0)</f>
        <v>0</v>
      </c>
      <c r="BX4" s="28" t="s">
        <v>3</v>
      </c>
      <c r="BY4" s="85"/>
      <c r="BZ4" s="27">
        <f>IF(BY$3&gt;0,BY$3,0)</f>
        <v>0</v>
      </c>
      <c r="CA4" s="28" t="s">
        <v>3</v>
      </c>
      <c r="CB4" s="29"/>
      <c r="CC4" s="27">
        <f>IF(CB$3&gt;0,CB$3,0)</f>
        <v>0</v>
      </c>
      <c r="CD4" s="28" t="s">
        <v>3</v>
      </c>
      <c r="CE4" s="29"/>
      <c r="CF4" s="27">
        <f>IF(CE$3&gt;0,CE$3,0)</f>
        <v>0</v>
      </c>
      <c r="CG4" s="28" t="s">
        <v>3</v>
      </c>
      <c r="CH4" s="85"/>
      <c r="CI4" s="27">
        <f>IF(CH$3&gt;0,CH$3,0)</f>
        <v>0</v>
      </c>
    </row>
    <row r="5" spans="1:87">
      <c r="A5" s="28" t="s">
        <v>5</v>
      </c>
      <c r="B5" s="29" t="s">
        <v>102</v>
      </c>
      <c r="C5" s="27">
        <f>IF(B$3-1&gt;0,B$3-1,0)</f>
        <v>10</v>
      </c>
      <c r="D5" s="28" t="s">
        <v>5</v>
      </c>
      <c r="E5" s="85"/>
      <c r="F5" s="27">
        <f>IF(E$3-1&gt;0,E$3-1,0)</f>
        <v>0</v>
      </c>
      <c r="G5" s="28" t="s">
        <v>5</v>
      </c>
      <c r="H5" s="85"/>
      <c r="I5" s="27">
        <f>IF(H$3-1&gt;0,H$3-1,0)</f>
        <v>0</v>
      </c>
      <c r="J5" s="28" t="s">
        <v>5</v>
      </c>
      <c r="K5" s="29"/>
      <c r="L5" s="27">
        <f>IF(K$3-1&gt;0,K$3-1,0)</f>
        <v>0</v>
      </c>
      <c r="M5" s="28" t="s">
        <v>5</v>
      </c>
      <c r="N5" s="85"/>
      <c r="O5" s="27">
        <f>IF(N$3-1&gt;0,N$3-1,0)</f>
        <v>0</v>
      </c>
      <c r="P5" s="28" t="s">
        <v>5</v>
      </c>
      <c r="Q5" s="85"/>
      <c r="R5" s="27">
        <f>IF(Q$3-1&gt;0,Q$3-1,0)</f>
        <v>0</v>
      </c>
      <c r="S5" s="28" t="s">
        <v>5</v>
      </c>
      <c r="T5" s="85"/>
      <c r="U5" s="27">
        <f>IF(T$3-1&gt;0,T$3-1,0)</f>
        <v>0</v>
      </c>
      <c r="V5" s="28" t="s">
        <v>5</v>
      </c>
      <c r="W5" s="85"/>
      <c r="X5" s="27">
        <f>IF(W$3-1&gt;0,W$3-1,0)</f>
        <v>0</v>
      </c>
      <c r="Y5" s="28" t="s">
        <v>5</v>
      </c>
      <c r="Z5" s="29"/>
      <c r="AA5" s="27">
        <f>IF(Z$3-1&gt;0,Z$3-1,0)</f>
        <v>0</v>
      </c>
      <c r="AB5" s="28" t="s">
        <v>5</v>
      </c>
      <c r="AC5" s="85"/>
      <c r="AD5" s="27">
        <f>IF(AC$3-1&gt;0,AC$3-1,0)</f>
        <v>0</v>
      </c>
      <c r="AE5" s="28" t="s">
        <v>5</v>
      </c>
      <c r="AF5" s="85"/>
      <c r="AG5" s="27">
        <f>IF(AF$3-1&gt;0,AF$3-1,0)</f>
        <v>0</v>
      </c>
      <c r="AH5" s="28" t="s">
        <v>5</v>
      </c>
      <c r="AI5" s="85" t="s">
        <v>6</v>
      </c>
      <c r="AJ5" s="27">
        <f>IF(AI$3-1&gt;0,AI$3-1,0)</f>
        <v>7</v>
      </c>
      <c r="AK5" s="28" t="s">
        <v>5</v>
      </c>
      <c r="AL5" s="85"/>
      <c r="AM5" s="27">
        <f>IF(AL$3-1&gt;0,AL$3-1,0)</f>
        <v>0</v>
      </c>
      <c r="AN5" s="28" t="s">
        <v>5</v>
      </c>
      <c r="AO5" s="29"/>
      <c r="AP5" s="27">
        <f>IF(AO$3-1&gt;0,AO$3-1,0)</f>
        <v>0</v>
      </c>
      <c r="AQ5" s="28" t="s">
        <v>5</v>
      </c>
      <c r="AR5" s="85"/>
      <c r="AS5" s="27">
        <f>IF(AR$3-1&gt;0,AR$3-1,0)</f>
        <v>0</v>
      </c>
      <c r="AT5" s="28" t="s">
        <v>5</v>
      </c>
      <c r="AU5" s="85"/>
      <c r="AV5" s="27">
        <f>IF(AU$3-1&gt;0,AU$3-1,0)</f>
        <v>0</v>
      </c>
      <c r="AW5" s="28" t="s">
        <v>5</v>
      </c>
      <c r="AX5" s="29"/>
      <c r="AY5" s="27">
        <f>IF(AX$3-1&gt;0,AX$3-1,0)</f>
        <v>0</v>
      </c>
      <c r="AZ5" s="28" t="s">
        <v>5</v>
      </c>
      <c r="BA5" s="85"/>
      <c r="BB5" s="27">
        <f>IF(BA$3-1&gt;0,BA$3-1,0)</f>
        <v>0</v>
      </c>
      <c r="BC5" s="28" t="s">
        <v>5</v>
      </c>
      <c r="BD5" s="85"/>
      <c r="BE5" s="27">
        <f>IF(BD$3-1&gt;0,BD$3-1,0)</f>
        <v>0</v>
      </c>
      <c r="BF5" s="28" t="s">
        <v>5</v>
      </c>
      <c r="BG5" s="29"/>
      <c r="BH5" s="27">
        <f>IF(BG$3-1&gt;0,BG$3-1,0)</f>
        <v>0</v>
      </c>
      <c r="BI5" s="28" t="s">
        <v>5</v>
      </c>
      <c r="BJ5" s="85"/>
      <c r="BK5" s="27">
        <f>IF(BJ$3-1&gt;0,BJ$3-1,0)</f>
        <v>0</v>
      </c>
      <c r="BL5" s="28" t="s">
        <v>5</v>
      </c>
      <c r="BM5" s="85"/>
      <c r="BN5" s="27">
        <f>IF(BM$3-1&gt;0,BM$3-1,0)</f>
        <v>0</v>
      </c>
      <c r="BO5" s="28" t="s">
        <v>5</v>
      </c>
      <c r="BP5" s="85"/>
      <c r="BQ5" s="27">
        <f>IF(BP$3-1&gt;0,BP$3-1,0)</f>
        <v>0</v>
      </c>
      <c r="BR5" s="28" t="s">
        <v>5</v>
      </c>
      <c r="BS5" s="29"/>
      <c r="BT5" s="27">
        <f>IF(BS$3-1&gt;0,BS$3-1,0)</f>
        <v>0</v>
      </c>
      <c r="BU5" s="28" t="s">
        <v>5</v>
      </c>
      <c r="BV5" s="85"/>
      <c r="BW5" s="27">
        <f>IF(BV$3-1&gt;0,BV$3-1,0)</f>
        <v>0</v>
      </c>
      <c r="BX5" s="28" t="s">
        <v>5</v>
      </c>
      <c r="BY5" s="85"/>
      <c r="BZ5" s="27">
        <f>IF(BY$3-1&gt;0,BY$3-1,0)</f>
        <v>0</v>
      </c>
      <c r="CA5" s="28" t="s">
        <v>5</v>
      </c>
      <c r="CB5" s="85"/>
      <c r="CC5" s="27">
        <f>IF(CB$3-1&gt;0,CB$3-1,0)</f>
        <v>0</v>
      </c>
      <c r="CD5" s="28" t="s">
        <v>5</v>
      </c>
      <c r="CE5" s="85"/>
      <c r="CF5" s="27">
        <f>IF(CE$3-1&gt;0,CE$3-1,0)</f>
        <v>0</v>
      </c>
      <c r="CG5" s="28" t="s">
        <v>5</v>
      </c>
      <c r="CH5" s="85"/>
      <c r="CI5" s="27">
        <f>IF(CH$3-1&gt;0,CH$3-1,0)</f>
        <v>0</v>
      </c>
    </row>
    <row r="6" spans="1:87">
      <c r="A6" s="28" t="s">
        <v>7</v>
      </c>
      <c r="B6" s="29" t="s">
        <v>8</v>
      </c>
      <c r="C6" s="27">
        <f>IF(B$3-2&gt;0,B$3-2,0)</f>
        <v>9</v>
      </c>
      <c r="D6" s="28" t="s">
        <v>7</v>
      </c>
      <c r="E6" s="85"/>
      <c r="F6" s="27">
        <f>IF(E$3-2&gt;0,E$3-2,0)</f>
        <v>0</v>
      </c>
      <c r="G6" s="28" t="s">
        <v>7</v>
      </c>
      <c r="H6" s="29"/>
      <c r="I6" s="27">
        <f>IF(H$3-2&gt;0,H$3-2,0)</f>
        <v>0</v>
      </c>
      <c r="J6" s="28" t="s">
        <v>7</v>
      </c>
      <c r="K6" s="85"/>
      <c r="L6" s="27">
        <f>IF(K$3-2&gt;0,K$3-2,0)</f>
        <v>0</v>
      </c>
      <c r="M6" s="28" t="s">
        <v>7</v>
      </c>
      <c r="N6" s="85"/>
      <c r="O6" s="27">
        <f>IF(N$3-2&gt;0,N$3-2,0)</f>
        <v>0</v>
      </c>
      <c r="P6" s="28" t="s">
        <v>7</v>
      </c>
      <c r="Q6" s="85"/>
      <c r="R6" s="27">
        <f>IF(Q$3-2&gt;0,Q$3-2,0)</f>
        <v>0</v>
      </c>
      <c r="S6" s="28" t="s">
        <v>7</v>
      </c>
      <c r="T6" s="85"/>
      <c r="U6" s="27">
        <f>IF(T$3-2&gt;0,T$3-2,0)</f>
        <v>0</v>
      </c>
      <c r="V6" s="28" t="s">
        <v>7</v>
      </c>
      <c r="W6" s="85"/>
      <c r="X6" s="27">
        <f>IF(W$3-2&gt;0,W$3-2,0)</f>
        <v>0</v>
      </c>
      <c r="Y6" s="28" t="s">
        <v>7</v>
      </c>
      <c r="Z6" s="85"/>
      <c r="AA6" s="27">
        <f>IF(Z$3-2&gt;0,Z$3-2,0)</f>
        <v>0</v>
      </c>
      <c r="AB6" s="28" t="s">
        <v>7</v>
      </c>
      <c r="AC6" s="85"/>
      <c r="AD6" s="27">
        <f>IF(AC$3-2&gt;0,AC$3-2,0)</f>
        <v>0</v>
      </c>
      <c r="AE6" s="28" t="s">
        <v>7</v>
      </c>
      <c r="AF6" s="29"/>
      <c r="AG6" s="27">
        <f>IF(AF$3-2&gt;0,AF$3-2,0)</f>
        <v>0</v>
      </c>
      <c r="AH6" s="28" t="s">
        <v>7</v>
      </c>
      <c r="AI6" s="29" t="s">
        <v>10</v>
      </c>
      <c r="AJ6" s="27">
        <f>IF(AI$3-2&gt;0,AI$3-2,0)</f>
        <v>6</v>
      </c>
      <c r="AK6" s="28" t="s">
        <v>7</v>
      </c>
      <c r="AL6" s="29"/>
      <c r="AM6" s="27">
        <f>IF(AL$3-2&gt;0,AL$3-2,0)</f>
        <v>0</v>
      </c>
      <c r="AN6" s="28" t="s">
        <v>7</v>
      </c>
      <c r="AO6" s="85"/>
      <c r="AP6" s="27">
        <f>IF(AO$3-2&gt;0,AO$3-2,0)</f>
        <v>0</v>
      </c>
      <c r="AQ6" s="28" t="s">
        <v>7</v>
      </c>
      <c r="AR6" s="85"/>
      <c r="AS6" s="27">
        <f>IF(AR$3-2&gt;0,AR$3-2,0)</f>
        <v>0</v>
      </c>
      <c r="AT6" s="28" t="s">
        <v>7</v>
      </c>
      <c r="AU6" s="29"/>
      <c r="AV6" s="27">
        <f>IF(AU$3-2&gt;0,AU$3-2,0)</f>
        <v>0</v>
      </c>
      <c r="AW6" s="28" t="s">
        <v>7</v>
      </c>
      <c r="AX6" s="29"/>
      <c r="AY6" s="27">
        <f>IF(AX$3-2&gt;0,AX$3-2,0)</f>
        <v>0</v>
      </c>
      <c r="AZ6" s="28" t="s">
        <v>7</v>
      </c>
      <c r="BA6" s="85"/>
      <c r="BB6" s="27">
        <f>IF(BA$3-2&gt;0,BA$3-2,0)</f>
        <v>0</v>
      </c>
      <c r="BC6" s="28" t="s">
        <v>7</v>
      </c>
      <c r="BD6" s="85"/>
      <c r="BE6" s="27">
        <f>IF(BD$3-2&gt;0,BD$3-2,0)</f>
        <v>0</v>
      </c>
      <c r="BF6" s="28" t="s">
        <v>7</v>
      </c>
      <c r="BG6" s="85"/>
      <c r="BH6" s="27">
        <f>IF(BG$3-2&gt;0,BG$3-2,0)</f>
        <v>0</v>
      </c>
      <c r="BI6" s="28" t="s">
        <v>7</v>
      </c>
      <c r="BJ6" s="85"/>
      <c r="BK6" s="27">
        <f>IF(BJ$3-2&gt;0,BJ$3-2,0)</f>
        <v>0</v>
      </c>
      <c r="BL6" s="28" t="s">
        <v>7</v>
      </c>
      <c r="BM6" s="85"/>
      <c r="BN6" s="27">
        <f>IF(BM$3-2&gt;0,BM$3-2,0)</f>
        <v>0</v>
      </c>
      <c r="BO6" s="28" t="s">
        <v>7</v>
      </c>
      <c r="BP6" s="29"/>
      <c r="BQ6" s="27">
        <f>IF(BP$3-2&gt;0,BP$3-2,0)</f>
        <v>0</v>
      </c>
      <c r="BR6" s="28" t="s">
        <v>7</v>
      </c>
      <c r="BS6" s="85"/>
      <c r="BT6" s="27">
        <f>IF(BS$3-2&gt;0,BS$3-2,0)</f>
        <v>0</v>
      </c>
      <c r="BU6" s="28" t="s">
        <v>7</v>
      </c>
      <c r="BV6" s="29"/>
      <c r="BW6" s="27">
        <f>IF(BV$3-2&gt;0,BV$3-2,0)</f>
        <v>0</v>
      </c>
      <c r="BX6" s="28" t="s">
        <v>7</v>
      </c>
      <c r="BY6" s="29"/>
      <c r="BZ6" s="27">
        <f>IF(BY$3-2&gt;0,BY$3-2,0)</f>
        <v>0</v>
      </c>
      <c r="CA6" s="28" t="s">
        <v>7</v>
      </c>
      <c r="CB6" s="85"/>
      <c r="CC6" s="27">
        <f>IF(CB$3-2&gt;0,CB$3-2,0)</f>
        <v>0</v>
      </c>
      <c r="CD6" s="28" t="s">
        <v>7</v>
      </c>
      <c r="CE6" s="29"/>
      <c r="CF6" s="27">
        <f>IF(CE$3-2&gt;0,CE$3-2,0)</f>
        <v>0</v>
      </c>
      <c r="CG6" s="28" t="s">
        <v>7</v>
      </c>
      <c r="CH6" s="85"/>
      <c r="CI6" s="27">
        <f>IF(CH$3-2&gt;0,CH$3-2,0)</f>
        <v>0</v>
      </c>
    </row>
    <row r="7" spans="1:87">
      <c r="A7" s="28" t="s">
        <v>9</v>
      </c>
      <c r="B7" s="85" t="s">
        <v>143</v>
      </c>
      <c r="C7" s="27">
        <f>IF(B$3-3&gt;0,B$3-3,0)</f>
        <v>8</v>
      </c>
      <c r="D7" s="28" t="s">
        <v>9</v>
      </c>
      <c r="E7" s="85"/>
      <c r="F7" s="27">
        <f>IF(E$3-3&gt;0,E$3-3,0)</f>
        <v>0</v>
      </c>
      <c r="G7" s="28" t="s">
        <v>9</v>
      </c>
      <c r="H7" s="85"/>
      <c r="I7" s="27">
        <f>IF(H$3-3&gt;0,H$3-3,0)</f>
        <v>0</v>
      </c>
      <c r="J7" s="28" t="s">
        <v>9</v>
      </c>
      <c r="K7" s="85"/>
      <c r="L7" s="27">
        <f>IF(K$3-3&gt;0,K$3-3,0)</f>
        <v>0</v>
      </c>
      <c r="M7" s="28" t="s">
        <v>9</v>
      </c>
      <c r="N7" s="85"/>
      <c r="O7" s="27">
        <f>IF(N$3-3&gt;0,N$3-3,0)</f>
        <v>0</v>
      </c>
      <c r="P7" s="28" t="s">
        <v>9</v>
      </c>
      <c r="Q7" s="85"/>
      <c r="R7" s="27">
        <f>IF(Q$3-3&gt;0,Q$3-3,0)</f>
        <v>0</v>
      </c>
      <c r="S7" s="28" t="s">
        <v>9</v>
      </c>
      <c r="T7" s="85"/>
      <c r="U7" s="27">
        <f>IF(T$3-3&gt;0,T$3-3,0)</f>
        <v>0</v>
      </c>
      <c r="V7" s="28" t="s">
        <v>9</v>
      </c>
      <c r="W7" s="85"/>
      <c r="X7" s="27">
        <f>IF(W$3-3&gt;0,W$3-3,0)</f>
        <v>0</v>
      </c>
      <c r="Y7" s="28" t="s">
        <v>9</v>
      </c>
      <c r="Z7" s="85"/>
      <c r="AA7" s="27">
        <f>IF(Z$3-3&gt;0,Z$3-3,0)</f>
        <v>0</v>
      </c>
      <c r="AB7" s="28" t="s">
        <v>9</v>
      </c>
      <c r="AC7" s="85"/>
      <c r="AD7" s="27">
        <f>IF(AC$3-3&gt;0,AC$3-3,0)</f>
        <v>0</v>
      </c>
      <c r="AE7" s="28" t="s">
        <v>9</v>
      </c>
      <c r="AF7" s="85"/>
      <c r="AG7" s="27">
        <f>IF(AF$3-3&gt;0,AF$3-3,0)</f>
        <v>0</v>
      </c>
      <c r="AH7" s="28" t="s">
        <v>9</v>
      </c>
      <c r="AI7" s="85" t="s">
        <v>101</v>
      </c>
      <c r="AJ7" s="27">
        <f>IF(AI$3-3&gt;0,AI$3-3,0)</f>
        <v>5</v>
      </c>
      <c r="AK7" s="28" t="s">
        <v>9</v>
      </c>
      <c r="AL7" s="85"/>
      <c r="AM7" s="27">
        <f>IF(AL$3-3&gt;0,AL$3-3,0)</f>
        <v>0</v>
      </c>
      <c r="AN7" s="28" t="s">
        <v>9</v>
      </c>
      <c r="AO7" s="85"/>
      <c r="AP7" s="27">
        <f>IF(AO$3-3&gt;0,AO$3-3,0)</f>
        <v>0</v>
      </c>
      <c r="AQ7" s="28" t="s">
        <v>9</v>
      </c>
      <c r="AR7" s="29"/>
      <c r="AS7" s="27">
        <f>IF(AR$3-3&gt;0,AR$3-3,0)</f>
        <v>0</v>
      </c>
      <c r="AT7" s="28" t="s">
        <v>9</v>
      </c>
      <c r="AU7" s="85"/>
      <c r="AV7" s="27">
        <f>IF(AU$3-3&gt;0,AU$3-3,0)</f>
        <v>0</v>
      </c>
      <c r="AW7" s="28" t="s">
        <v>9</v>
      </c>
      <c r="AX7" s="85"/>
      <c r="AY7" s="27">
        <f>IF(AX$3-3&gt;0,AX$3-3,0)</f>
        <v>0</v>
      </c>
      <c r="AZ7" s="28" t="s">
        <v>9</v>
      </c>
      <c r="BA7" s="85"/>
      <c r="BB7" s="27">
        <f>IF(BA$3-3&gt;0,BA$3-3,0)</f>
        <v>0</v>
      </c>
      <c r="BC7" s="28" t="s">
        <v>9</v>
      </c>
      <c r="BD7" s="85"/>
      <c r="BE7" s="27">
        <f>IF(BD$3-3&gt;0,BD$3-3,0)</f>
        <v>0</v>
      </c>
      <c r="BF7" s="28" t="s">
        <v>9</v>
      </c>
      <c r="BG7" s="85"/>
      <c r="BH7" s="27">
        <f>IF(BG$3-3&gt;0,BG$3-3,0)</f>
        <v>0</v>
      </c>
      <c r="BI7" s="28" t="s">
        <v>9</v>
      </c>
      <c r="BJ7" s="85"/>
      <c r="BK7" s="27">
        <f>IF(BJ$3-3&gt;0,BJ$3-3,0)</f>
        <v>0</v>
      </c>
      <c r="BL7" s="28" t="s">
        <v>9</v>
      </c>
      <c r="BM7" s="85"/>
      <c r="BN7" s="27">
        <f>IF(BM$3-3&gt;0,BM$3-3,0)</f>
        <v>0</v>
      </c>
      <c r="BO7" s="28" t="s">
        <v>9</v>
      </c>
      <c r="BP7" s="85"/>
      <c r="BQ7" s="27">
        <f>IF(BP$3-3&gt;0,BP$3-3,0)</f>
        <v>0</v>
      </c>
      <c r="BR7" s="28" t="s">
        <v>9</v>
      </c>
      <c r="BS7" s="85"/>
      <c r="BT7" s="27">
        <f>IF(BS$3-3&gt;0,BS$3-3,0)</f>
        <v>0</v>
      </c>
      <c r="BU7" s="28" t="s">
        <v>9</v>
      </c>
      <c r="BV7" s="85"/>
      <c r="BW7" s="27">
        <f>IF(BV$3-3&gt;0,BV$3-3,0)</f>
        <v>0</v>
      </c>
      <c r="BX7" s="28" t="s">
        <v>9</v>
      </c>
      <c r="BY7" s="85"/>
      <c r="BZ7" s="27">
        <f>IF(BY$3-3&gt;0,BY$3-3,0)</f>
        <v>0</v>
      </c>
      <c r="CA7" s="28" t="s">
        <v>9</v>
      </c>
      <c r="CB7" s="29"/>
      <c r="CC7" s="27">
        <f>IF(CB$3-3&gt;0,CB$3-3,0)</f>
        <v>0</v>
      </c>
      <c r="CD7" s="28" t="s">
        <v>9</v>
      </c>
      <c r="CE7" s="85"/>
      <c r="CF7" s="27">
        <f>IF(CE$3-3&gt;0,CE$3-3,0)</f>
        <v>0</v>
      </c>
      <c r="CG7" s="28" t="s">
        <v>9</v>
      </c>
      <c r="CH7" s="85"/>
      <c r="CI7" s="27">
        <f>IF(CH$3-3&gt;0,CH$3-3,0)</f>
        <v>0</v>
      </c>
    </row>
    <row r="8" spans="1:87">
      <c r="A8" s="28" t="s">
        <v>11</v>
      </c>
      <c r="B8" s="85" t="s">
        <v>107</v>
      </c>
      <c r="C8" s="27">
        <f>IF(B$3-4&gt;0,B$3-4,0)</f>
        <v>7</v>
      </c>
      <c r="D8" s="28" t="s">
        <v>11</v>
      </c>
      <c r="E8" s="85"/>
      <c r="F8" s="27">
        <f>IF(E$3-4&gt;0,E$3-4,0)</f>
        <v>0</v>
      </c>
      <c r="G8" s="28" t="s">
        <v>11</v>
      </c>
      <c r="H8" s="85"/>
      <c r="I8" s="27">
        <f>IF(H$3-4&gt;0,H$3-4,0)</f>
        <v>0</v>
      </c>
      <c r="J8" s="28" t="s">
        <v>11</v>
      </c>
      <c r="K8" s="85"/>
      <c r="L8" s="27">
        <f>IF(K$3-4&gt;0,K$3-4,0)</f>
        <v>0</v>
      </c>
      <c r="M8" s="28" t="s">
        <v>11</v>
      </c>
      <c r="N8" s="29"/>
      <c r="O8" s="27">
        <f>IF(N$3-4&gt;0,N$3-4,0)</f>
        <v>0</v>
      </c>
      <c r="P8" s="28" t="s">
        <v>11</v>
      </c>
      <c r="Q8" s="29"/>
      <c r="R8" s="27">
        <f>IF(Q$3-4&gt;0,Q$3-4,0)</f>
        <v>0</v>
      </c>
      <c r="S8" s="28" t="s">
        <v>11</v>
      </c>
      <c r="T8" s="85"/>
      <c r="U8" s="27">
        <f>IF(T$3-4&gt;0,T$3-4,0)</f>
        <v>0</v>
      </c>
      <c r="V8" s="28" t="s">
        <v>11</v>
      </c>
      <c r="W8" s="29"/>
      <c r="X8" s="27">
        <f>IF(W$3-4&gt;0,W$3-4,0)</f>
        <v>0</v>
      </c>
      <c r="Y8" s="28" t="s">
        <v>11</v>
      </c>
      <c r="Z8" s="85"/>
      <c r="AA8" s="27">
        <f>IF(Z$3-4&gt;0,Z$3-4,0)</f>
        <v>0</v>
      </c>
      <c r="AB8" s="28" t="s">
        <v>11</v>
      </c>
      <c r="AC8" s="29"/>
      <c r="AD8" s="27">
        <f>IF(AC$3-4&gt;0,AC$3-4,0)</f>
        <v>0</v>
      </c>
      <c r="AE8" s="28" t="s">
        <v>11</v>
      </c>
      <c r="AF8" s="29"/>
      <c r="AG8" s="27">
        <f>IF(AF$3-4&gt;0,AF$3-4,0)</f>
        <v>0</v>
      </c>
      <c r="AH8" s="28" t="s">
        <v>11</v>
      </c>
      <c r="AI8" s="85" t="s">
        <v>25</v>
      </c>
      <c r="AJ8" s="27">
        <f>IF(AI$3-4&gt;0,AI$3-4,0)</f>
        <v>4</v>
      </c>
      <c r="AK8" s="28" t="s">
        <v>11</v>
      </c>
      <c r="AL8" s="85"/>
      <c r="AM8" s="27">
        <f>IF(AL$3-4&gt;0,AL$3-4,0)</f>
        <v>0</v>
      </c>
      <c r="AN8" s="28" t="s">
        <v>11</v>
      </c>
      <c r="AO8" s="85"/>
      <c r="AP8" s="27">
        <f>IF(AO$3-4&gt;0,AO$3-4,0)</f>
        <v>0</v>
      </c>
      <c r="AQ8" s="28" t="s">
        <v>11</v>
      </c>
      <c r="AR8" s="85"/>
      <c r="AS8" s="27">
        <f>IF(AR$3-4&gt;0,AR$3-4,0)</f>
        <v>0</v>
      </c>
      <c r="AT8" s="28" t="s">
        <v>11</v>
      </c>
      <c r="AU8" s="85"/>
      <c r="AV8" s="27">
        <f>IF(AU$3-4&gt;0,AU$3-4,0)</f>
        <v>0</v>
      </c>
      <c r="AW8" s="28" t="s">
        <v>11</v>
      </c>
      <c r="AX8" s="85"/>
      <c r="AY8" s="27">
        <f>IF(AX$3-4&gt;0,AX$3-4,0)</f>
        <v>0</v>
      </c>
      <c r="AZ8" s="28" t="s">
        <v>11</v>
      </c>
      <c r="BA8" s="85"/>
      <c r="BB8" s="27">
        <f>IF(BA$3-4&gt;0,BA$3-4,0)</f>
        <v>0</v>
      </c>
      <c r="BC8" s="28" t="s">
        <v>11</v>
      </c>
      <c r="BD8" s="29"/>
      <c r="BE8" s="27">
        <f>IF(BD$3-4&gt;0,BD$3-4,0)</f>
        <v>0</v>
      </c>
      <c r="BF8" s="28" t="s">
        <v>11</v>
      </c>
      <c r="BG8" s="85"/>
      <c r="BH8" s="27">
        <f>IF(BG$3-4&gt;0,BG$3-4,0)</f>
        <v>0</v>
      </c>
      <c r="BI8" s="28" t="s">
        <v>11</v>
      </c>
      <c r="BJ8" s="85"/>
      <c r="BK8" s="27">
        <f>IF(BJ$3-4&gt;0,BJ$3-4,0)</f>
        <v>0</v>
      </c>
      <c r="BL8" s="28" t="s">
        <v>11</v>
      </c>
      <c r="BM8" s="85"/>
      <c r="BN8" s="27">
        <f>IF(BM$3-4&gt;0,BM$3-4,0)</f>
        <v>0</v>
      </c>
      <c r="BO8" s="28" t="s">
        <v>11</v>
      </c>
      <c r="BP8" s="29"/>
      <c r="BQ8" s="27">
        <f>IF(BP$3-4&gt;0,BP$3-4,0)</f>
        <v>0</v>
      </c>
      <c r="BR8" s="28" t="s">
        <v>11</v>
      </c>
      <c r="BS8" s="85"/>
      <c r="BT8" s="27">
        <f>IF(BS$3-4&gt;0,BS$3-4,0)</f>
        <v>0</v>
      </c>
      <c r="BU8" s="28" t="s">
        <v>11</v>
      </c>
      <c r="BV8" s="85"/>
      <c r="BW8" s="27">
        <f>IF(BV$3-4&gt;0,BV$3-4,0)</f>
        <v>0</v>
      </c>
      <c r="BX8" s="28" t="s">
        <v>11</v>
      </c>
      <c r="BY8" s="85"/>
      <c r="BZ8" s="27">
        <f>IF(BY$3-4&gt;0,BY$3-4,0)</f>
        <v>0</v>
      </c>
      <c r="CA8" s="28" t="s">
        <v>11</v>
      </c>
      <c r="CB8" s="85"/>
      <c r="CC8" s="27">
        <f>IF(CB$3-4&gt;0,CB$3-4,0)</f>
        <v>0</v>
      </c>
      <c r="CD8" s="28" t="s">
        <v>11</v>
      </c>
      <c r="CE8" s="85"/>
      <c r="CF8" s="27">
        <f>IF(CE$3-4&gt;0,CE$3-4,0)</f>
        <v>0</v>
      </c>
      <c r="CG8" s="28" t="s">
        <v>11</v>
      </c>
      <c r="CH8" s="85"/>
      <c r="CI8" s="27">
        <f>IF(CH$3-4&gt;0,CH$3-4,0)</f>
        <v>0</v>
      </c>
    </row>
    <row r="9" spans="1:87">
      <c r="A9" s="28" t="s">
        <v>12</v>
      </c>
      <c r="B9" s="85" t="s">
        <v>25</v>
      </c>
      <c r="C9" s="27">
        <f>IF(B$3-5&gt;0,B$3-5,0)</f>
        <v>6</v>
      </c>
      <c r="D9" s="28" t="s">
        <v>12</v>
      </c>
      <c r="E9" s="85"/>
      <c r="F9" s="27">
        <f>IF(E$3-5&gt;0,E$3-5,0)</f>
        <v>0</v>
      </c>
      <c r="G9" s="28" t="s">
        <v>12</v>
      </c>
      <c r="H9" s="29"/>
      <c r="I9" s="27">
        <f>IF(H$3-5&gt;0,H$3-5,0)</f>
        <v>0</v>
      </c>
      <c r="J9" s="28" t="s">
        <v>12</v>
      </c>
      <c r="K9" s="85"/>
      <c r="L9" s="27">
        <f>IF(K$3-5&gt;0,K$3-5,0)</f>
        <v>0</v>
      </c>
      <c r="M9" s="28" t="s">
        <v>12</v>
      </c>
      <c r="N9" s="85"/>
      <c r="O9" s="27">
        <f>IF(N$3-5&gt;0,N$3-5,0)</f>
        <v>0</v>
      </c>
      <c r="P9" s="28" t="s">
        <v>12</v>
      </c>
      <c r="Q9" s="85"/>
      <c r="R9" s="27">
        <f>IF(Q$3-5&gt;0,Q$3-5,0)</f>
        <v>0</v>
      </c>
      <c r="S9" s="28" t="s">
        <v>12</v>
      </c>
      <c r="T9" s="85"/>
      <c r="U9" s="27">
        <f>IF(T$3-5&gt;0,T$3-5,0)</f>
        <v>0</v>
      </c>
      <c r="V9" s="28" t="s">
        <v>12</v>
      </c>
      <c r="W9" s="85"/>
      <c r="X9" s="27">
        <f>IF(W$3-5&gt;0,W$3-5,0)</f>
        <v>0</v>
      </c>
      <c r="Y9" s="28" t="s">
        <v>12</v>
      </c>
      <c r="Z9" s="85"/>
      <c r="AA9" s="27">
        <f>IF(Z$3-5&gt;0,Z$3-5,0)</f>
        <v>0</v>
      </c>
      <c r="AB9" s="28" t="s">
        <v>12</v>
      </c>
      <c r="AC9" s="85"/>
      <c r="AD9" s="27">
        <f>IF(AC$3-5&gt;0,AC$3-5,0)</f>
        <v>0</v>
      </c>
      <c r="AE9" s="28" t="s">
        <v>12</v>
      </c>
      <c r="AF9" s="85"/>
      <c r="AG9" s="27">
        <f>IF(AF$3-5&gt;0,AF$3-5,0)</f>
        <v>0</v>
      </c>
      <c r="AH9" s="28" t="s">
        <v>12</v>
      </c>
      <c r="AI9" s="85" t="s">
        <v>112</v>
      </c>
      <c r="AJ9" s="27">
        <f>IF(AI$3-5&gt;0,AI$3-5,0)</f>
        <v>3</v>
      </c>
      <c r="AK9" s="28" t="s">
        <v>12</v>
      </c>
      <c r="AL9" s="85"/>
      <c r="AM9" s="27">
        <f>IF(AL$3-5&gt;0,AL$3-5,0)</f>
        <v>0</v>
      </c>
      <c r="AN9" s="28" t="s">
        <v>12</v>
      </c>
      <c r="AO9" s="85"/>
      <c r="AP9" s="27">
        <f>IF(AO$3-5&gt;0,AO$3-5,0)</f>
        <v>0</v>
      </c>
      <c r="AQ9" s="28" t="s">
        <v>12</v>
      </c>
      <c r="AR9" s="85"/>
      <c r="AS9" s="27">
        <f>IF(AR$3-5&gt;0,AR$3-5,0)</f>
        <v>0</v>
      </c>
      <c r="AT9" s="28" t="s">
        <v>12</v>
      </c>
      <c r="AU9" s="85"/>
      <c r="AV9" s="27">
        <f>IF(AU$3-5&gt;0,AU$3-5,0)</f>
        <v>0</v>
      </c>
      <c r="AW9" s="28" t="s">
        <v>12</v>
      </c>
      <c r="AX9" s="85"/>
      <c r="AY9" s="27">
        <f>IF(AX$3-5&gt;0,AX$3-5,0)</f>
        <v>0</v>
      </c>
      <c r="AZ9" s="28" t="s">
        <v>12</v>
      </c>
      <c r="BA9" s="85"/>
      <c r="BB9" s="27">
        <f>IF(BA$3-5&gt;0,BA$3-5,0)</f>
        <v>0</v>
      </c>
      <c r="BC9" s="28" t="s">
        <v>12</v>
      </c>
      <c r="BD9" s="29"/>
      <c r="BE9" s="27">
        <f>IF(BD$3-5&gt;0,BD$3-5,0)</f>
        <v>0</v>
      </c>
      <c r="BF9" s="28" t="s">
        <v>12</v>
      </c>
      <c r="BG9" s="85"/>
      <c r="BH9" s="27">
        <f>IF(BG$3-5&gt;0,BG$3-5,0)</f>
        <v>0</v>
      </c>
      <c r="BI9" s="28" t="s">
        <v>12</v>
      </c>
      <c r="BJ9" s="29"/>
      <c r="BK9" s="27">
        <f>IF(BJ$3-5&gt;0,BJ$3-5,0)</f>
        <v>0</v>
      </c>
      <c r="BL9" s="28" t="s">
        <v>12</v>
      </c>
      <c r="BM9" s="85"/>
      <c r="BN9" s="27">
        <f>IF(BM$3-5&gt;0,BM$3-5,0)</f>
        <v>0</v>
      </c>
      <c r="BO9" s="28" t="s">
        <v>12</v>
      </c>
      <c r="BP9" s="85"/>
      <c r="BQ9" s="27">
        <f>IF(BP$3-5&gt;0,BP$3-5,0)</f>
        <v>0</v>
      </c>
      <c r="BR9" s="28" t="s">
        <v>12</v>
      </c>
      <c r="BS9" s="29"/>
      <c r="BT9" s="27">
        <f>IF(BS$3-5&gt;0,BS$3-5,0)</f>
        <v>0</v>
      </c>
      <c r="BU9" s="28" t="s">
        <v>12</v>
      </c>
      <c r="BV9" s="85"/>
      <c r="BW9" s="27">
        <f>IF(BV$3-5&gt;0,BV$3-5,0)</f>
        <v>0</v>
      </c>
      <c r="BX9" s="28" t="s">
        <v>12</v>
      </c>
      <c r="BY9" s="85"/>
      <c r="BZ9" s="27">
        <f>IF(BY$3-5&gt;0,BY$3-5,0)</f>
        <v>0</v>
      </c>
      <c r="CA9" s="28" t="s">
        <v>12</v>
      </c>
      <c r="CB9" s="85"/>
      <c r="CC9" s="27">
        <f>IF(CB$3-5&gt;0,CB$3-5,0)</f>
        <v>0</v>
      </c>
      <c r="CD9" s="28" t="s">
        <v>12</v>
      </c>
      <c r="CE9" s="85"/>
      <c r="CF9" s="27">
        <f>IF(CE$3-5&gt;0,CE$3-5,0)</f>
        <v>0</v>
      </c>
      <c r="CG9" s="28" t="s">
        <v>12</v>
      </c>
      <c r="CH9" s="85"/>
      <c r="CI9" s="27">
        <f>IF(CH$3-5&gt;0,CH$3-5,0)</f>
        <v>0</v>
      </c>
    </row>
    <row r="10" spans="1:87">
      <c r="A10" s="28" t="s">
        <v>13</v>
      </c>
      <c r="B10" s="85" t="s">
        <v>86</v>
      </c>
      <c r="C10" s="27">
        <f>IF(B$3-6&gt;0,B$3-6,0)</f>
        <v>5</v>
      </c>
      <c r="D10" s="28" t="s">
        <v>13</v>
      </c>
      <c r="E10" s="85"/>
      <c r="F10" s="27">
        <f>IF(E$3-6&gt;0,E$3-6,0)</f>
        <v>0</v>
      </c>
      <c r="G10" s="28" t="s">
        <v>13</v>
      </c>
      <c r="H10" s="29"/>
      <c r="I10" s="27">
        <f>IF(H$3-6&gt;0,H$3-6,0)</f>
        <v>0</v>
      </c>
      <c r="J10" s="28" t="s">
        <v>13</v>
      </c>
      <c r="K10" s="85"/>
      <c r="L10" s="27">
        <f>IF(K$3-6&gt;0,K$3-6,0)</f>
        <v>0</v>
      </c>
      <c r="M10" s="28" t="s">
        <v>13</v>
      </c>
      <c r="N10" s="85"/>
      <c r="O10" s="27">
        <f>IF(N$3-6&gt;0,N$3-6,0)</f>
        <v>0</v>
      </c>
      <c r="P10" s="28" t="s">
        <v>13</v>
      </c>
      <c r="Q10" s="85"/>
      <c r="R10" s="27">
        <f>IF(Q$3-6&gt;0,Q$3-6,0)</f>
        <v>0</v>
      </c>
      <c r="S10" s="28" t="s">
        <v>13</v>
      </c>
      <c r="T10" s="85"/>
      <c r="U10" s="27">
        <f>IF(T$3-6&gt;0,T$3-6,0)</f>
        <v>0</v>
      </c>
      <c r="V10" s="28" t="s">
        <v>13</v>
      </c>
      <c r="W10" s="85"/>
      <c r="X10" s="27">
        <f>IF(W$3-6&gt;0,W$3-6,0)</f>
        <v>0</v>
      </c>
      <c r="Y10" s="28" t="s">
        <v>13</v>
      </c>
      <c r="Z10" s="85"/>
      <c r="AA10" s="27">
        <f>IF(Z$3-6&gt;0,Z$3-6,0)</f>
        <v>0</v>
      </c>
      <c r="AB10" s="28" t="s">
        <v>13</v>
      </c>
      <c r="AC10" s="85"/>
      <c r="AD10" s="27">
        <f>IF(AC$3-6&gt;0,AC$3-6,0)</f>
        <v>0</v>
      </c>
      <c r="AE10" s="28" t="s">
        <v>13</v>
      </c>
      <c r="AF10" s="85"/>
      <c r="AG10" s="27">
        <f>IF(AF$3-6&gt;0,AF$3-6,0)</f>
        <v>0</v>
      </c>
      <c r="AH10" s="28" t="s">
        <v>13</v>
      </c>
      <c r="AI10" s="85" t="s">
        <v>18</v>
      </c>
      <c r="AJ10" s="27">
        <f>IF(AI$3-6&gt;0,AI$3-6,0)</f>
        <v>2</v>
      </c>
      <c r="AK10" s="28" t="s">
        <v>13</v>
      </c>
      <c r="AL10" s="85"/>
      <c r="AM10" s="27">
        <f>IF(AL$3-6&gt;0,AL$3-6,0)</f>
        <v>0</v>
      </c>
      <c r="AN10" s="28" t="s">
        <v>13</v>
      </c>
      <c r="AO10" s="85"/>
      <c r="AP10" s="27">
        <f>IF(AO$3-6&gt;0,AO$3-6,0)</f>
        <v>0</v>
      </c>
      <c r="AQ10" s="28" t="s">
        <v>13</v>
      </c>
      <c r="AR10" s="85"/>
      <c r="AS10" s="27">
        <f>IF(AR$3-6&gt;0,AR$3-6,0)</f>
        <v>0</v>
      </c>
      <c r="AT10" s="28" t="s">
        <v>13</v>
      </c>
      <c r="AU10" s="85"/>
      <c r="AV10" s="27">
        <f>IF(AU$3-6&gt;0,AU$3-6,0)</f>
        <v>0</v>
      </c>
      <c r="AW10" s="28" t="s">
        <v>13</v>
      </c>
      <c r="AX10" s="85"/>
      <c r="AY10" s="27">
        <f>IF(AX$3-6&gt;0,AX$3-6,0)</f>
        <v>0</v>
      </c>
      <c r="AZ10" s="28" t="s">
        <v>13</v>
      </c>
      <c r="BA10" s="29"/>
      <c r="BB10" s="27">
        <f>IF(BA$3-6&gt;0,BA$3-6,0)</f>
        <v>0</v>
      </c>
      <c r="BC10" s="28" t="s">
        <v>13</v>
      </c>
      <c r="BD10" s="29"/>
      <c r="BE10" s="27">
        <f>IF(BD$3-6&gt;0,BD$3-6,0)</f>
        <v>0</v>
      </c>
      <c r="BF10" s="28" t="s">
        <v>13</v>
      </c>
      <c r="BG10" s="85"/>
      <c r="BH10" s="27">
        <f>IF(BG$3-6&gt;0,BG$3-6,0)</f>
        <v>0</v>
      </c>
      <c r="BI10" s="28" t="s">
        <v>13</v>
      </c>
      <c r="BJ10" s="85"/>
      <c r="BK10" s="27">
        <f>IF(BJ$3-6&gt;0,BJ$3-6,0)</f>
        <v>0</v>
      </c>
      <c r="BL10" s="28" t="s">
        <v>13</v>
      </c>
      <c r="BM10" s="85"/>
      <c r="BN10" s="27">
        <f>IF(BM$3-6&gt;0,BM$3-6,0)</f>
        <v>0</v>
      </c>
      <c r="BO10" s="28" t="s">
        <v>13</v>
      </c>
      <c r="BP10" s="85"/>
      <c r="BQ10" s="27">
        <f>IF(BP$3-6&gt;0,BP$3-6,0)</f>
        <v>0</v>
      </c>
      <c r="BR10" s="28" t="s">
        <v>13</v>
      </c>
      <c r="BS10" s="85"/>
      <c r="BT10" s="27">
        <f>IF(BS$3-6&gt;0,BS$3-6,0)</f>
        <v>0</v>
      </c>
      <c r="BU10" s="28" t="s">
        <v>13</v>
      </c>
      <c r="BV10" s="85"/>
      <c r="BW10" s="27">
        <f>IF(BV$3-6&gt;0,BV$3-6,0)</f>
        <v>0</v>
      </c>
      <c r="BX10" s="28" t="s">
        <v>13</v>
      </c>
      <c r="BY10" s="85"/>
      <c r="BZ10" s="27">
        <f>IF(BY$3-6&gt;0,BY$3-6,0)</f>
        <v>0</v>
      </c>
      <c r="CA10" s="28" t="s">
        <v>13</v>
      </c>
      <c r="CB10" s="85"/>
      <c r="CC10" s="27">
        <f>IF(CB$3-6&gt;0,CB$3-6,0)</f>
        <v>0</v>
      </c>
      <c r="CD10" s="28" t="s">
        <v>13</v>
      </c>
      <c r="CE10" s="85"/>
      <c r="CF10" s="27">
        <f>IF(CE$3-6&gt;0,CE$3-6,0)</f>
        <v>0</v>
      </c>
      <c r="CG10" s="28" t="s">
        <v>13</v>
      </c>
      <c r="CH10" s="85"/>
      <c r="CI10" s="27">
        <f>IF(CH$3-6&gt;0,CH$3-6,0)</f>
        <v>0</v>
      </c>
    </row>
    <row r="11" spans="1:87">
      <c r="A11" s="28" t="s">
        <v>15</v>
      </c>
      <c r="B11" s="85" t="s">
        <v>4</v>
      </c>
      <c r="C11" s="27">
        <f>IF(B$3-7&gt;0,B$3-7,0)</f>
        <v>4</v>
      </c>
      <c r="D11" s="28" t="s">
        <v>15</v>
      </c>
      <c r="E11" s="85"/>
      <c r="F11" s="27">
        <f>IF(E$3-7&gt;0,E$3-7,0)</f>
        <v>0</v>
      </c>
      <c r="G11" s="28" t="s">
        <v>15</v>
      </c>
      <c r="H11" s="29"/>
      <c r="I11" s="27">
        <f>IF(H$3-7&gt;0,H$3-7,0)</f>
        <v>0</v>
      </c>
      <c r="J11" s="28" t="s">
        <v>15</v>
      </c>
      <c r="K11" s="85"/>
      <c r="L11" s="27">
        <f>IF(K$3-7&gt;0,K$3-7,0)</f>
        <v>0</v>
      </c>
      <c r="M11" s="28" t="s">
        <v>15</v>
      </c>
      <c r="N11" s="85"/>
      <c r="O11" s="27">
        <f>IF(N$3-7&gt;0,N$3-7,0)</f>
        <v>0</v>
      </c>
      <c r="P11" s="28" t="s">
        <v>15</v>
      </c>
      <c r="Q11" s="85"/>
      <c r="R11" s="27">
        <f>IF(Q$3-7&gt;0,Q$3-7,0)</f>
        <v>0</v>
      </c>
      <c r="S11" s="28" t="s">
        <v>15</v>
      </c>
      <c r="T11" s="85"/>
      <c r="U11" s="27">
        <f>IF(T$3-7&gt;0,T$3-7,0)</f>
        <v>0</v>
      </c>
      <c r="V11" s="28" t="s">
        <v>15</v>
      </c>
      <c r="W11" s="85"/>
      <c r="X11" s="27">
        <f>IF(W$3-7&gt;0,W$3-7,0)</f>
        <v>0</v>
      </c>
      <c r="Y11" s="28" t="s">
        <v>15</v>
      </c>
      <c r="Z11" s="29"/>
      <c r="AA11" s="27">
        <f>IF(Z$3-7&gt;0,Z$3-7,0)</f>
        <v>0</v>
      </c>
      <c r="AB11" s="28" t="s">
        <v>15</v>
      </c>
      <c r="AC11" s="85"/>
      <c r="AD11" s="27">
        <f>IF(AC$3-7&gt;0,AC$3-7,0)</f>
        <v>0</v>
      </c>
      <c r="AE11" s="28" t="s">
        <v>15</v>
      </c>
      <c r="AF11" s="85"/>
      <c r="AG11" s="27">
        <f>IF(AF$3-7&gt;0,AF$3-7,0)</f>
        <v>0</v>
      </c>
      <c r="AH11" s="28" t="s">
        <v>15</v>
      </c>
      <c r="AI11" s="85" t="s">
        <v>8</v>
      </c>
      <c r="AJ11" s="27">
        <f>IF(AI$3-7&gt;0,AI$3-7,0)</f>
        <v>1</v>
      </c>
      <c r="AK11" s="28" t="s">
        <v>15</v>
      </c>
      <c r="AL11" s="85"/>
      <c r="AM11" s="27">
        <f>IF(AL$3-7&gt;0,AL$3-7,0)</f>
        <v>0</v>
      </c>
      <c r="AN11" s="28" t="s">
        <v>15</v>
      </c>
      <c r="AO11" s="85"/>
      <c r="AP11" s="27">
        <f>IF(AO$3-7&gt;0,AO$3-7,0)</f>
        <v>0</v>
      </c>
      <c r="AQ11" s="28" t="s">
        <v>15</v>
      </c>
      <c r="AR11" s="85"/>
      <c r="AS11" s="27">
        <f>IF(AR$3-7&gt;0,AR$3-7,0)</f>
        <v>0</v>
      </c>
      <c r="AT11" s="28" t="s">
        <v>15</v>
      </c>
      <c r="AU11" s="85"/>
      <c r="AV11" s="27">
        <f>IF(AU$3-7&gt;0,AU$3-7,0)</f>
        <v>0</v>
      </c>
      <c r="AW11" s="28" t="s">
        <v>15</v>
      </c>
      <c r="AX11" s="85"/>
      <c r="AY11" s="27">
        <f>IF(AX$3-7&gt;0,AX$3-7,0)</f>
        <v>0</v>
      </c>
      <c r="AZ11" s="28" t="s">
        <v>15</v>
      </c>
      <c r="BA11" s="85"/>
      <c r="BB11" s="27">
        <f>IF(BA$3-7&gt;0,BA$3-7,0)</f>
        <v>0</v>
      </c>
      <c r="BC11" s="28" t="s">
        <v>15</v>
      </c>
      <c r="BD11" s="29"/>
      <c r="BE11" s="27">
        <f>IF(BD$3-7&gt;0,BD$3-7,0)</f>
        <v>0</v>
      </c>
      <c r="BF11" s="28" t="s">
        <v>15</v>
      </c>
      <c r="BG11" s="85"/>
      <c r="BH11" s="27">
        <f>IF(BG$3-7&gt;0,BG$3-7,0)</f>
        <v>0</v>
      </c>
      <c r="BI11" s="28" t="s">
        <v>15</v>
      </c>
      <c r="BJ11" s="85"/>
      <c r="BK11" s="27">
        <f>IF(BJ$3-7&gt;0,BJ$3-7,0)</f>
        <v>0</v>
      </c>
      <c r="BL11" s="28" t="s">
        <v>15</v>
      </c>
      <c r="BM11" s="85"/>
      <c r="BN11" s="27">
        <f>IF(BM$3-7&gt;0,BM$3-7,0)</f>
        <v>0</v>
      </c>
      <c r="BO11" s="28" t="s">
        <v>15</v>
      </c>
      <c r="BP11" s="85"/>
      <c r="BQ11" s="27">
        <f>IF(BP$3-7&gt;0,BP$3-7,0)</f>
        <v>0</v>
      </c>
      <c r="BR11" s="28" t="s">
        <v>15</v>
      </c>
      <c r="BS11" s="85"/>
      <c r="BT11" s="27">
        <f>IF(BS$3-7&gt;0,BS$3-7,0)</f>
        <v>0</v>
      </c>
      <c r="BU11" s="28" t="s">
        <v>15</v>
      </c>
      <c r="BV11" s="85"/>
      <c r="BW11" s="27">
        <f>IF(BV$3-7&gt;0,BV$3-7,0)</f>
        <v>0</v>
      </c>
      <c r="BX11" s="28" t="s">
        <v>15</v>
      </c>
      <c r="BY11" s="85"/>
      <c r="BZ11" s="27">
        <f>IF(BY$3-7&gt;0,BY$3-7,0)</f>
        <v>0</v>
      </c>
      <c r="CA11" s="28" t="s">
        <v>15</v>
      </c>
      <c r="CB11" s="85"/>
      <c r="CC11" s="27">
        <f>IF(CB$3-7&gt;0,CB$3-7,0)</f>
        <v>0</v>
      </c>
      <c r="CD11" s="28" t="s">
        <v>15</v>
      </c>
      <c r="CE11" s="85"/>
      <c r="CF11" s="27">
        <f>IF(CE$3-7&gt;0,CE$3-7,0)</f>
        <v>0</v>
      </c>
      <c r="CG11" s="28" t="s">
        <v>15</v>
      </c>
      <c r="CH11" s="85"/>
      <c r="CI11" s="27">
        <f>IF(CH$3-7&gt;0,CH$3-7,0)</f>
        <v>0</v>
      </c>
    </row>
    <row r="12" spans="1:87">
      <c r="A12" s="28" t="s">
        <v>17</v>
      </c>
      <c r="B12" s="85" t="s">
        <v>101</v>
      </c>
      <c r="C12" s="27">
        <f>IF(B$3-8&gt;0,B$3-8,0)</f>
        <v>3</v>
      </c>
      <c r="D12" s="28" t="s">
        <v>17</v>
      </c>
      <c r="E12" s="85"/>
      <c r="F12" s="27">
        <f>IF(E$3-8&gt;0,E$3-8,0)</f>
        <v>0</v>
      </c>
      <c r="G12" s="28" t="s">
        <v>17</v>
      </c>
      <c r="H12" s="85"/>
      <c r="I12" s="27">
        <f>IF(H$3-8&gt;0,H$3-8,0)</f>
        <v>0</v>
      </c>
      <c r="J12" s="28" t="s">
        <v>17</v>
      </c>
      <c r="K12" s="85"/>
      <c r="L12" s="27">
        <f>IF(K$3-8&gt;0,K$3-8,0)</f>
        <v>0</v>
      </c>
      <c r="M12" s="28" t="s">
        <v>17</v>
      </c>
      <c r="N12" s="85"/>
      <c r="O12" s="27">
        <f>IF(N$3-8&gt;0,N$3-8,0)</f>
        <v>0</v>
      </c>
      <c r="P12" s="28" t="s">
        <v>17</v>
      </c>
      <c r="Q12" s="29"/>
      <c r="R12" s="27">
        <f>IF(Q$3-8&gt;0,Q$3-8,0)</f>
        <v>0</v>
      </c>
      <c r="S12" s="28" t="s">
        <v>17</v>
      </c>
      <c r="T12" s="29"/>
      <c r="U12" s="27">
        <f>IF(T$3-8&gt;0,T$3-8,0)</f>
        <v>0</v>
      </c>
      <c r="V12" s="28" t="s">
        <v>17</v>
      </c>
      <c r="W12" s="29"/>
      <c r="X12" s="27">
        <f>IF(W$3-8&gt;0,W$3-8,0)</f>
        <v>0</v>
      </c>
      <c r="Y12" s="28" t="s">
        <v>17</v>
      </c>
      <c r="Z12" s="29"/>
      <c r="AA12" s="27">
        <f>IF(Z$3-8&gt;0,Z$3-8,0)</f>
        <v>0</v>
      </c>
      <c r="AB12" s="28" t="s">
        <v>17</v>
      </c>
      <c r="AC12" s="85"/>
      <c r="AD12" s="27">
        <f>IF(AC$3-8&gt;0,AC$3-8,0)</f>
        <v>0</v>
      </c>
      <c r="AE12" s="28" t="s">
        <v>17</v>
      </c>
      <c r="AF12" s="85"/>
      <c r="AG12" s="27">
        <f>IF(AF$3-8&gt;0,AF$3-8,0)</f>
        <v>0</v>
      </c>
      <c r="AH12" s="28" t="s">
        <v>17</v>
      </c>
      <c r="AI12" s="85"/>
      <c r="AJ12" s="27">
        <f>IF(AI$3-8&gt;0,AI$3-8,0)</f>
        <v>0</v>
      </c>
      <c r="AK12" s="28" t="s">
        <v>17</v>
      </c>
      <c r="AL12" s="29"/>
      <c r="AM12" s="27">
        <f>IF(AL$3-8&gt;0,AL$3-8,0)</f>
        <v>0</v>
      </c>
      <c r="AN12" s="28" t="s">
        <v>17</v>
      </c>
      <c r="AO12" s="85"/>
      <c r="AP12" s="27">
        <f>IF(AO$3-8&gt;0,AO$3-8,0)</f>
        <v>0</v>
      </c>
      <c r="AQ12" s="28" t="s">
        <v>17</v>
      </c>
      <c r="AR12" s="85"/>
      <c r="AS12" s="27">
        <f>IF(AR$3-8&gt;0,AR$3-8,0)</f>
        <v>0</v>
      </c>
      <c r="AT12" s="28" t="s">
        <v>17</v>
      </c>
      <c r="AU12" s="85"/>
      <c r="AV12" s="27">
        <f>IF(AU$3-8&gt;0,AU$3-8,0)</f>
        <v>0</v>
      </c>
      <c r="AW12" s="28" t="s">
        <v>17</v>
      </c>
      <c r="AX12" s="29"/>
      <c r="AY12" s="27">
        <f>IF(AX$3-8&gt;0,AX$3-8,0)</f>
        <v>0</v>
      </c>
      <c r="AZ12" s="28" t="s">
        <v>17</v>
      </c>
      <c r="BA12" s="85"/>
      <c r="BB12" s="27">
        <f>IF(BA$3-8&gt;0,BA$3-8,0)</f>
        <v>0</v>
      </c>
      <c r="BC12" s="28" t="s">
        <v>17</v>
      </c>
      <c r="BD12" s="29"/>
      <c r="BE12" s="27">
        <f>IF(BD$3-8&gt;0,BD$3-8,0)</f>
        <v>0</v>
      </c>
      <c r="BF12" s="28" t="s">
        <v>17</v>
      </c>
      <c r="BG12" s="85"/>
      <c r="BH12" s="27">
        <f>IF(BG$3-8&gt;0,BG$3-8,0)</f>
        <v>0</v>
      </c>
      <c r="BI12" s="28" t="s">
        <v>17</v>
      </c>
      <c r="BJ12" s="85"/>
      <c r="BK12" s="27">
        <f>IF(BJ$3-8&gt;0,BJ$3-8,0)</f>
        <v>0</v>
      </c>
      <c r="BL12" s="28" t="s">
        <v>17</v>
      </c>
      <c r="BM12" s="85"/>
      <c r="BN12" s="27">
        <f>IF(BM$3-8&gt;0,BM$3-8,0)</f>
        <v>0</v>
      </c>
      <c r="BO12" s="28" t="s">
        <v>17</v>
      </c>
      <c r="BP12" s="85"/>
      <c r="BQ12" s="27">
        <f>IF(BP$3-8&gt;0,BP$3-8,0)</f>
        <v>0</v>
      </c>
      <c r="BR12" s="28" t="s">
        <v>17</v>
      </c>
      <c r="BS12" s="85"/>
      <c r="BT12" s="27">
        <f>IF(BS$3-8&gt;0,BS$3-8,0)</f>
        <v>0</v>
      </c>
      <c r="BU12" s="28" t="s">
        <v>17</v>
      </c>
      <c r="BV12" s="85"/>
      <c r="BW12" s="27">
        <f>IF(BV$3-8&gt;0,BV$3-8,0)</f>
        <v>0</v>
      </c>
      <c r="BX12" s="28" t="s">
        <v>17</v>
      </c>
      <c r="BY12" s="85"/>
      <c r="BZ12" s="27">
        <f>IF(BY$3-8&gt;0,BY$3-8,0)</f>
        <v>0</v>
      </c>
      <c r="CA12" s="28" t="s">
        <v>17</v>
      </c>
      <c r="CB12" s="85"/>
      <c r="CC12" s="27">
        <f>IF(CB$3-8&gt;0,CB$3-8,0)</f>
        <v>0</v>
      </c>
      <c r="CD12" s="28" t="s">
        <v>17</v>
      </c>
      <c r="CE12" s="85"/>
      <c r="CF12" s="27">
        <f>IF(CE$3-8&gt;0,CE$3-8,0)</f>
        <v>0</v>
      </c>
      <c r="CG12" s="28" t="s">
        <v>17</v>
      </c>
      <c r="CH12" s="85"/>
      <c r="CI12" s="27">
        <f>IF(CH$3-8&gt;0,CH$3-8,0)</f>
        <v>0</v>
      </c>
    </row>
    <row r="13" spans="1:87">
      <c r="A13" s="28" t="s">
        <v>19</v>
      </c>
      <c r="B13" s="85" t="s">
        <v>18</v>
      </c>
      <c r="C13" s="27">
        <f>IF(B$3-9&gt;0,B$3-9,0)</f>
        <v>2</v>
      </c>
      <c r="D13" s="28" t="s">
        <v>19</v>
      </c>
      <c r="E13" s="85"/>
      <c r="F13" s="27">
        <f>IF(E$3-9&gt;0,E$3-9,0)</f>
        <v>0</v>
      </c>
      <c r="G13" s="28" t="s">
        <v>19</v>
      </c>
      <c r="H13" s="85"/>
      <c r="I13" s="27">
        <f>IF(H$3-9&gt;0,H$3-9,0)</f>
        <v>0</v>
      </c>
      <c r="J13" s="28" t="s">
        <v>19</v>
      </c>
      <c r="K13" s="85"/>
      <c r="L13" s="27">
        <f>IF(K$3-9&gt;0,K$3-9,0)</f>
        <v>0</v>
      </c>
      <c r="M13" s="28" t="s">
        <v>19</v>
      </c>
      <c r="N13" s="85"/>
      <c r="O13" s="27">
        <f>IF(N$3-9&gt;0,N$3-9,0)</f>
        <v>0</v>
      </c>
      <c r="P13" s="28" t="s">
        <v>19</v>
      </c>
      <c r="Q13" s="29"/>
      <c r="R13" s="27">
        <f>IF(Q$3-9&gt;0,Q$3-9,0)</f>
        <v>0</v>
      </c>
      <c r="S13" s="28" t="s">
        <v>19</v>
      </c>
      <c r="T13" s="29"/>
      <c r="U13" s="27">
        <f>IF(T$3-9&gt;0,T$3-9,0)</f>
        <v>0</v>
      </c>
      <c r="V13" s="28" t="s">
        <v>19</v>
      </c>
      <c r="W13" s="29"/>
      <c r="X13" s="27">
        <f>IF(W$3-9&gt;0,W$3-9,0)</f>
        <v>0</v>
      </c>
      <c r="Y13" s="28" t="s">
        <v>19</v>
      </c>
      <c r="Z13" s="29"/>
      <c r="AA13" s="27">
        <f>IF(Z$3-9&gt;0,Z$3-9,0)</f>
        <v>0</v>
      </c>
      <c r="AB13" s="28" t="s">
        <v>19</v>
      </c>
      <c r="AC13" s="85"/>
      <c r="AD13" s="27">
        <f>IF(AC$3-9&gt;0,AC$3-9,0)</f>
        <v>0</v>
      </c>
      <c r="AE13" s="28" t="s">
        <v>19</v>
      </c>
      <c r="AF13" s="29"/>
      <c r="AG13" s="27">
        <f>IF(AF$3-9&gt;0,AF$3-9,0)</f>
        <v>0</v>
      </c>
      <c r="AH13" s="28" t="s">
        <v>19</v>
      </c>
      <c r="AI13" s="85"/>
      <c r="AJ13" s="27">
        <f>IF(AI$3-9&gt;0,AI$3-9,0)</f>
        <v>0</v>
      </c>
      <c r="AK13" s="28" t="s">
        <v>19</v>
      </c>
      <c r="AL13" s="29"/>
      <c r="AM13" s="27">
        <f>IF(AL$3-9&gt;0,AL$3-9,0)</f>
        <v>0</v>
      </c>
      <c r="AN13" s="28" t="s">
        <v>19</v>
      </c>
      <c r="AO13" s="85"/>
      <c r="AP13" s="27">
        <f>IF(AO$3-9&gt;0,AO$3-9,0)</f>
        <v>0</v>
      </c>
      <c r="AQ13" s="28" t="s">
        <v>19</v>
      </c>
      <c r="AR13" s="85"/>
      <c r="AS13" s="27">
        <f>IF(AR$3-9&gt;0,AR$3-9,0)</f>
        <v>0</v>
      </c>
      <c r="AT13" s="28" t="s">
        <v>19</v>
      </c>
      <c r="AU13" s="85"/>
      <c r="AV13" s="27">
        <f>IF(AU$3-9&gt;0,AU$3-9,0)</f>
        <v>0</v>
      </c>
      <c r="AW13" s="28" t="s">
        <v>19</v>
      </c>
      <c r="AX13" s="85"/>
      <c r="AY13" s="27">
        <f>IF(AX$3-9&gt;0,AX$3-9,0)</f>
        <v>0</v>
      </c>
      <c r="AZ13" s="28" t="s">
        <v>19</v>
      </c>
      <c r="BA13" s="85"/>
      <c r="BB13" s="27">
        <f>IF(BA$3-9&gt;0,BA$3-9,0)</f>
        <v>0</v>
      </c>
      <c r="BC13" s="28" t="s">
        <v>19</v>
      </c>
      <c r="BD13" s="29"/>
      <c r="BE13" s="27">
        <f>IF(BD$3-9&gt;0,BD$3-9,0)</f>
        <v>0</v>
      </c>
      <c r="BF13" s="28" t="s">
        <v>19</v>
      </c>
      <c r="BG13" s="29"/>
      <c r="BH13" s="27">
        <f>IF(BG$3-9&gt;0,BG$3-9,0)</f>
        <v>0</v>
      </c>
      <c r="BI13" s="28" t="s">
        <v>19</v>
      </c>
      <c r="BJ13" s="85"/>
      <c r="BK13" s="27">
        <f>IF(BJ$3-9&gt;0,BJ$3-9,0)</f>
        <v>0</v>
      </c>
      <c r="BL13" s="28" t="s">
        <v>19</v>
      </c>
      <c r="BM13" s="29"/>
      <c r="BN13" s="27">
        <f>IF(BM$3-9&gt;0,BM$3-9,0)</f>
        <v>0</v>
      </c>
      <c r="BO13" s="28" t="s">
        <v>19</v>
      </c>
      <c r="BP13" s="85"/>
      <c r="BQ13" s="27">
        <f>IF(BP$3-9&gt;0,BP$3-9,0)</f>
        <v>0</v>
      </c>
      <c r="BR13" s="28" t="s">
        <v>19</v>
      </c>
      <c r="BS13" s="85"/>
      <c r="BT13" s="27">
        <f>IF(BS$3-9&gt;0,BS$3-9,0)</f>
        <v>0</v>
      </c>
      <c r="BU13" s="28" t="s">
        <v>19</v>
      </c>
      <c r="BV13" s="85"/>
      <c r="BW13" s="27">
        <f>IF(BV$3-9&gt;0,BV$3-9,0)</f>
        <v>0</v>
      </c>
      <c r="BX13" s="28" t="s">
        <v>19</v>
      </c>
      <c r="BY13" s="85"/>
      <c r="BZ13" s="27">
        <f>IF(BY$3-9&gt;0,BY$3-9,0)</f>
        <v>0</v>
      </c>
      <c r="CA13" s="28" t="s">
        <v>19</v>
      </c>
      <c r="CB13" s="85"/>
      <c r="CC13" s="27">
        <f>IF(CB$3-9&gt;0,CB$3-9,0)</f>
        <v>0</v>
      </c>
      <c r="CD13" s="28" t="s">
        <v>19</v>
      </c>
      <c r="CE13" s="85"/>
      <c r="CF13" s="27">
        <f>IF(CE$3-9&gt;0,CE$3-9,0)</f>
        <v>0</v>
      </c>
      <c r="CG13" s="28" t="s">
        <v>19</v>
      </c>
      <c r="CH13" s="85"/>
      <c r="CI13" s="27">
        <f>IF(CH$3-9&gt;0,CH$3-9,0)</f>
        <v>0</v>
      </c>
    </row>
    <row r="14" spans="1:87">
      <c r="A14" s="28" t="s">
        <v>20</v>
      </c>
      <c r="B14" s="85" t="s">
        <v>144</v>
      </c>
      <c r="C14" s="27">
        <f>IF(B$3-10&gt;0,B$3-10,0)</f>
        <v>1</v>
      </c>
      <c r="D14" s="28" t="s">
        <v>20</v>
      </c>
      <c r="E14" s="29"/>
      <c r="F14" s="27">
        <f>IF(E$3-10&gt;0,E$3-10,0)</f>
        <v>0</v>
      </c>
      <c r="G14" s="28" t="s">
        <v>20</v>
      </c>
      <c r="H14" s="85"/>
      <c r="I14" s="27">
        <f>IF(H$3-10&gt;0,H$3-10,0)</f>
        <v>0</v>
      </c>
      <c r="J14" s="28" t="s">
        <v>20</v>
      </c>
      <c r="K14" s="29"/>
      <c r="L14" s="27">
        <f>IF(K$3-10&gt;0,K$3-10,0)</f>
        <v>0</v>
      </c>
      <c r="M14" s="28" t="s">
        <v>20</v>
      </c>
      <c r="N14" s="29"/>
      <c r="O14" s="27">
        <f>IF(N$3-10&gt;0,N$3-10,0)</f>
        <v>0</v>
      </c>
      <c r="P14" s="28" t="s">
        <v>20</v>
      </c>
      <c r="Q14" s="29"/>
      <c r="R14" s="27">
        <f>IF(Q$3-10&gt;0,Q$3-10,0)</f>
        <v>0</v>
      </c>
      <c r="S14" s="28" t="s">
        <v>20</v>
      </c>
      <c r="T14" s="29"/>
      <c r="U14" s="27">
        <f>IF(T$3-10&gt;0,T$3-10,0)</f>
        <v>0</v>
      </c>
      <c r="V14" s="28" t="s">
        <v>20</v>
      </c>
      <c r="W14" s="29"/>
      <c r="X14" s="27">
        <f>IF(W$3-10&gt;0,W$3-10,0)</f>
        <v>0</v>
      </c>
      <c r="Y14" s="28" t="s">
        <v>20</v>
      </c>
      <c r="Z14" s="29"/>
      <c r="AA14" s="27">
        <f>IF(Z$3-10&gt;0,Z$3-10,0)</f>
        <v>0</v>
      </c>
      <c r="AB14" s="28" t="s">
        <v>20</v>
      </c>
      <c r="AC14" s="29"/>
      <c r="AD14" s="27">
        <f>IF(AC$3-10&gt;0,AC$3-10,0)</f>
        <v>0</v>
      </c>
      <c r="AE14" s="28" t="s">
        <v>20</v>
      </c>
      <c r="AF14" s="29"/>
      <c r="AG14" s="27">
        <f>IF(AF$3-10&gt;0,AF$3-10,0)</f>
        <v>0</v>
      </c>
      <c r="AH14" s="28" t="s">
        <v>20</v>
      </c>
      <c r="AI14" s="29"/>
      <c r="AJ14" s="27">
        <f>IF(AI$3-10&gt;0,AI$3-10,0)</f>
        <v>0</v>
      </c>
      <c r="AK14" s="28" t="s">
        <v>20</v>
      </c>
      <c r="AL14" s="29"/>
      <c r="AM14" s="27">
        <f>IF(AL$3-10&gt;0,AL$3-10,0)</f>
        <v>0</v>
      </c>
      <c r="AN14" s="28" t="s">
        <v>20</v>
      </c>
      <c r="AO14" s="29"/>
      <c r="AP14" s="27">
        <f>IF(AO$3-10&gt;0,AO$3-10,0)</f>
        <v>0</v>
      </c>
      <c r="AQ14" s="28" t="s">
        <v>20</v>
      </c>
      <c r="AR14" s="85"/>
      <c r="AS14" s="27">
        <f>IF(AR$3-10&gt;0,AR$3-10,0)</f>
        <v>0</v>
      </c>
      <c r="AT14" s="28" t="s">
        <v>20</v>
      </c>
      <c r="AU14" s="29"/>
      <c r="AV14" s="27">
        <f>IF(AU$3-10&gt;0,AU$3-10,0)</f>
        <v>0</v>
      </c>
      <c r="AW14" s="28" t="s">
        <v>20</v>
      </c>
      <c r="AX14" s="85"/>
      <c r="AY14" s="27">
        <f>IF(AX$3-10&gt;0,AX$3-10,0)</f>
        <v>0</v>
      </c>
      <c r="AZ14" s="28" t="s">
        <v>20</v>
      </c>
      <c r="BA14" s="85"/>
      <c r="BB14" s="27">
        <f>IF(BA$3-10&gt;0,BA$3-10,0)</f>
        <v>0</v>
      </c>
      <c r="BC14" s="28" t="s">
        <v>20</v>
      </c>
      <c r="BD14" s="29"/>
      <c r="BE14" s="27">
        <f>IF(BD$3-10&gt;0,BD$3-10,0)</f>
        <v>0</v>
      </c>
      <c r="BF14" s="28" t="s">
        <v>20</v>
      </c>
      <c r="BG14" s="29"/>
      <c r="BH14" s="27">
        <f>IF(BG$3-10&gt;0,BG$3-10,0)</f>
        <v>0</v>
      </c>
      <c r="BI14" s="28" t="s">
        <v>20</v>
      </c>
      <c r="BJ14" s="85"/>
      <c r="BK14" s="27">
        <f>IF(BJ$3-10&gt;0,BJ$3-10,0)</f>
        <v>0</v>
      </c>
      <c r="BL14" s="28" t="s">
        <v>20</v>
      </c>
      <c r="BN14" s="27">
        <f>IF(BM$3-10&gt;0,BM$3-10,0)</f>
        <v>0</v>
      </c>
      <c r="BO14" s="28" t="s">
        <v>20</v>
      </c>
      <c r="BP14" s="85"/>
      <c r="BQ14" s="27">
        <f>IF(BP$3-10&gt;0,BP$3-10,0)</f>
        <v>0</v>
      </c>
      <c r="BR14" s="28" t="s">
        <v>20</v>
      </c>
      <c r="BS14" s="85"/>
      <c r="BT14" s="27">
        <f>IF(BS$3-10&gt;0,BS$3-10,0)</f>
        <v>0</v>
      </c>
      <c r="BU14" s="28" t="s">
        <v>20</v>
      </c>
      <c r="BV14" s="29"/>
      <c r="BW14" s="27">
        <f>IF(BV$3-10&gt;0,BV$3-10,0)</f>
        <v>0</v>
      </c>
      <c r="BX14" s="28" t="s">
        <v>20</v>
      </c>
      <c r="BY14" s="29"/>
      <c r="BZ14" s="27">
        <f>IF(BY$3-10&gt;0,BY$3-10,0)</f>
        <v>0</v>
      </c>
      <c r="CA14" s="28" t="s">
        <v>20</v>
      </c>
      <c r="CB14" s="29"/>
      <c r="CC14" s="27">
        <f>IF(CB$3-10&gt;0,CB$3-10,0)</f>
        <v>0</v>
      </c>
      <c r="CD14" s="28" t="s">
        <v>20</v>
      </c>
      <c r="CE14" s="29"/>
      <c r="CF14" s="27">
        <f>IF(CE$3-10&gt;0,CE$3-10,0)</f>
        <v>0</v>
      </c>
      <c r="CG14" s="28" t="s">
        <v>20</v>
      </c>
      <c r="CH14" s="29"/>
      <c r="CI14" s="27">
        <f>IF(CH$3-10&gt;0,CH$3-10,0)</f>
        <v>0</v>
      </c>
    </row>
    <row r="15" spans="1:87">
      <c r="A15" s="28" t="s">
        <v>21</v>
      </c>
      <c r="B15" s="29"/>
      <c r="C15" s="27">
        <f>IF(B$3-11&gt;0,B$3-11,0)</f>
        <v>0</v>
      </c>
      <c r="D15" s="28" t="s">
        <v>21</v>
      </c>
      <c r="E15" s="29"/>
      <c r="F15" s="27">
        <f>IF(E$3-11&gt;0,E$3-11,0)</f>
        <v>0</v>
      </c>
      <c r="G15" s="28" t="s">
        <v>21</v>
      </c>
      <c r="H15" s="29"/>
      <c r="I15" s="27">
        <f>IF(H$3-11&gt;0,H$3-11,0)</f>
        <v>0</v>
      </c>
      <c r="J15" s="28" t="s">
        <v>21</v>
      </c>
      <c r="K15" s="29"/>
      <c r="L15" s="27">
        <f>IF(K$3-11&gt;0,K$3-11,0)</f>
        <v>0</v>
      </c>
      <c r="M15" s="28" t="s">
        <v>21</v>
      </c>
      <c r="N15" s="29"/>
      <c r="O15" s="27">
        <f>IF(N$3-11&gt;0,N$3-11,0)</f>
        <v>0</v>
      </c>
      <c r="P15" s="28" t="s">
        <v>21</v>
      </c>
      <c r="Q15" s="29"/>
      <c r="R15" s="27">
        <f>IF(Q$3-11&gt;0,Q$3-11,0)</f>
        <v>0</v>
      </c>
      <c r="S15" s="28" t="s">
        <v>21</v>
      </c>
      <c r="T15" s="29"/>
      <c r="U15" s="27">
        <f>IF(T$3-11&gt;0,T$3-11,0)</f>
        <v>0</v>
      </c>
      <c r="V15" s="28" t="s">
        <v>21</v>
      </c>
      <c r="W15" s="29"/>
      <c r="X15" s="27">
        <f>IF(W$3-11&gt;0,W$3-11,0)</f>
        <v>0</v>
      </c>
      <c r="Y15" s="28" t="s">
        <v>21</v>
      </c>
      <c r="Z15" s="29"/>
      <c r="AA15" s="27">
        <f>IF(Z$3-11&gt;0,Z$3-11,0)</f>
        <v>0</v>
      </c>
      <c r="AB15" s="28" t="s">
        <v>21</v>
      </c>
      <c r="AC15" s="29"/>
      <c r="AD15" s="27">
        <f>IF(AC$3-11&gt;0,AC$3-11,0)</f>
        <v>0</v>
      </c>
      <c r="AE15" s="28" t="s">
        <v>21</v>
      </c>
      <c r="AF15" s="29"/>
      <c r="AG15" s="27">
        <f>IF(AF$3-11&gt;0,AF$3-11,0)</f>
        <v>0</v>
      </c>
      <c r="AH15" s="28" t="s">
        <v>21</v>
      </c>
      <c r="AI15" s="29"/>
      <c r="AJ15" s="27">
        <f>IF(AI$3-11&gt;0,AI$3-11,0)</f>
        <v>0</v>
      </c>
      <c r="AK15" s="28" t="s">
        <v>21</v>
      </c>
      <c r="AL15" s="29"/>
      <c r="AM15" s="27">
        <f>IF(AL$3-11&gt;0,AL$3-11,0)</f>
        <v>0</v>
      </c>
      <c r="AN15" s="28" t="s">
        <v>21</v>
      </c>
      <c r="AO15" s="85"/>
      <c r="AP15" s="27">
        <f>IF(AO$3-11&gt;0,AO$3-11,0)</f>
        <v>0</v>
      </c>
      <c r="AQ15" s="28" t="s">
        <v>21</v>
      </c>
      <c r="AR15" s="85"/>
      <c r="AS15" s="27">
        <f>IF(AR$3-11&gt;0,AR$3-11,0)</f>
        <v>0</v>
      </c>
      <c r="AT15" s="28" t="s">
        <v>21</v>
      </c>
      <c r="AU15" s="29"/>
      <c r="AV15" s="27">
        <f>IF(AU$3-11&gt;0,AU$3-11,0)</f>
        <v>0</v>
      </c>
      <c r="AW15" s="28" t="s">
        <v>21</v>
      </c>
      <c r="AX15" s="85"/>
      <c r="AY15" s="27">
        <f>IF(AX$3-11&gt;0,AX$3-11,0)</f>
        <v>0</v>
      </c>
      <c r="AZ15" s="28" t="s">
        <v>21</v>
      </c>
      <c r="BA15" s="85"/>
      <c r="BB15" s="27">
        <f>IF(BA$3-11&gt;0,BA$3-11,0)</f>
        <v>0</v>
      </c>
      <c r="BC15" s="28" t="s">
        <v>21</v>
      </c>
      <c r="BD15" s="29"/>
      <c r="BE15" s="27">
        <f>IF(BD$3-11&gt;0,BD$3-11,0)</f>
        <v>0</v>
      </c>
      <c r="BF15" s="28" t="s">
        <v>21</v>
      </c>
      <c r="BG15" s="85"/>
      <c r="BH15" s="27">
        <f>IF(BG$3-11&gt;0,BG$3-11,0)</f>
        <v>0</v>
      </c>
      <c r="BI15" s="28" t="s">
        <v>21</v>
      </c>
      <c r="BJ15" s="85"/>
      <c r="BK15" s="27">
        <f>IF(BJ$3-11&gt;0,BJ$3-11,0)</f>
        <v>0</v>
      </c>
      <c r="BL15" s="28" t="s">
        <v>21</v>
      </c>
      <c r="BM15" s="29"/>
      <c r="BN15" s="27">
        <f>IF(BM$3-11&gt;0,BM$3-11,0)</f>
        <v>0</v>
      </c>
      <c r="BO15" s="28" t="s">
        <v>21</v>
      </c>
      <c r="BQ15" s="27">
        <f>IF(BP$3-11&gt;0,BP$3-11,0)</f>
        <v>0</v>
      </c>
      <c r="BR15" s="28" t="s">
        <v>21</v>
      </c>
      <c r="BS15" s="85"/>
      <c r="BT15" s="27">
        <f>IF(BS$3-11&gt;0,BS$3-11,0)</f>
        <v>0</v>
      </c>
      <c r="BU15" s="28" t="s">
        <v>21</v>
      </c>
      <c r="BV15" s="29"/>
      <c r="BW15" s="27">
        <f>IF(BV$3-11&gt;0,BV$3-11,0)</f>
        <v>0</v>
      </c>
      <c r="BX15" s="28" t="s">
        <v>21</v>
      </c>
      <c r="BY15" s="29"/>
      <c r="BZ15" s="27">
        <f>IF(BY$3-11&gt;0,BY$3-11,0)</f>
        <v>0</v>
      </c>
      <c r="CA15" s="28" t="s">
        <v>21</v>
      </c>
      <c r="CB15" s="29"/>
      <c r="CC15" s="27">
        <f>IF(CB$3-11&gt;0,CB$3-11,0)</f>
        <v>0</v>
      </c>
      <c r="CD15" s="28" t="s">
        <v>21</v>
      </c>
      <c r="CE15" s="29"/>
      <c r="CF15" s="27">
        <f>IF(CE$3-11&gt;0,CE$3-11,0)</f>
        <v>0</v>
      </c>
      <c r="CG15" s="28" t="s">
        <v>21</v>
      </c>
      <c r="CH15" s="29"/>
      <c r="CI15" s="27">
        <f>IF(CH$3-11&gt;0,CH$3-11,0)</f>
        <v>0</v>
      </c>
    </row>
    <row r="16" spans="1:87">
      <c r="A16" s="28" t="s">
        <v>22</v>
      </c>
      <c r="B16" s="29"/>
      <c r="C16" s="27">
        <f>IF(B$3-12&gt;0,B$3-12,0)</f>
        <v>0</v>
      </c>
      <c r="D16" s="28" t="s">
        <v>22</v>
      </c>
      <c r="E16" s="29"/>
      <c r="F16" s="27">
        <f>IF(E$3-12&gt;0,E$3-12,0)</f>
        <v>0</v>
      </c>
      <c r="G16" s="28" t="s">
        <v>22</v>
      </c>
      <c r="H16" s="29"/>
      <c r="I16" s="27">
        <f>IF(H$3-12&gt;0,H$3-12,0)</f>
        <v>0</v>
      </c>
      <c r="J16" s="28" t="s">
        <v>22</v>
      </c>
      <c r="K16" s="29"/>
      <c r="L16" s="27">
        <f>IF(K$3-12&gt;0,K$3-12,0)</f>
        <v>0</v>
      </c>
      <c r="M16" s="28" t="s">
        <v>22</v>
      </c>
      <c r="N16" s="29"/>
      <c r="O16" s="27">
        <f>IF(N$3-12&gt;0,N$3-12,0)</f>
        <v>0</v>
      </c>
      <c r="P16" s="28" t="s">
        <v>22</v>
      </c>
      <c r="Q16" s="29"/>
      <c r="R16" s="27">
        <f>IF(Q$3-12&gt;0,Q$3-12,0)</f>
        <v>0</v>
      </c>
      <c r="S16" s="28" t="s">
        <v>22</v>
      </c>
      <c r="T16" s="29"/>
      <c r="U16" s="27">
        <f>IF(T$3-12&gt;0,T$3-12,0)</f>
        <v>0</v>
      </c>
      <c r="V16" s="28" t="s">
        <v>22</v>
      </c>
      <c r="W16" s="29"/>
      <c r="X16" s="27">
        <f>IF(W$3-12&gt;0,W$3-12,0)</f>
        <v>0</v>
      </c>
      <c r="Y16" s="28" t="s">
        <v>22</v>
      </c>
      <c r="Z16" s="29"/>
      <c r="AA16" s="27">
        <f>IF(Z$3-12&gt;0,Z$3-12,0)</f>
        <v>0</v>
      </c>
      <c r="AB16" s="28" t="s">
        <v>22</v>
      </c>
      <c r="AC16" s="29"/>
      <c r="AD16" s="27">
        <f>IF(AC$3-12&gt;0,AC$3-12,0)</f>
        <v>0</v>
      </c>
      <c r="AE16" s="28" t="s">
        <v>22</v>
      </c>
      <c r="AF16" s="29"/>
      <c r="AG16" s="27">
        <f>IF(AF$3-12&gt;0,AF$3-12,0)</f>
        <v>0</v>
      </c>
      <c r="AH16" s="28" t="s">
        <v>22</v>
      </c>
      <c r="AI16" s="29"/>
      <c r="AJ16" s="27">
        <f>IF(AI$3-12&gt;0,AI$3-12,0)</f>
        <v>0</v>
      </c>
      <c r="AK16" s="28" t="s">
        <v>22</v>
      </c>
      <c r="AL16" s="29"/>
      <c r="AM16" s="27">
        <f>IF(AL$3-12&gt;0,AL$3-12,0)</f>
        <v>0</v>
      </c>
      <c r="AN16" s="28" t="s">
        <v>22</v>
      </c>
      <c r="AO16" s="85"/>
      <c r="AP16" s="27">
        <f>IF(AO$3-12&gt;0,AO$3-12,0)</f>
        <v>0</v>
      </c>
      <c r="AQ16" s="28" t="s">
        <v>22</v>
      </c>
      <c r="AR16" s="85"/>
      <c r="AS16" s="27">
        <f>IF(AR$3-12&gt;0,AR$3-12,0)</f>
        <v>0</v>
      </c>
      <c r="AT16" s="28" t="s">
        <v>22</v>
      </c>
      <c r="AU16" s="29"/>
      <c r="AV16" s="27">
        <f>IF(AU$3-12&gt;0,AU$3-12,0)</f>
        <v>0</v>
      </c>
      <c r="AW16" s="28" t="s">
        <v>22</v>
      </c>
      <c r="AX16" s="85"/>
      <c r="AY16" s="27">
        <f>IF(AX$3-12&gt;0,AX$3-12,0)</f>
        <v>0</v>
      </c>
      <c r="AZ16" s="28" t="s">
        <v>22</v>
      </c>
      <c r="BA16" s="29"/>
      <c r="BB16" s="27">
        <f>IF(BA$3-12&gt;0,BA$3-12,0)</f>
        <v>0</v>
      </c>
      <c r="BC16" s="28" t="s">
        <v>22</v>
      </c>
      <c r="BD16" s="29"/>
      <c r="BE16" s="27">
        <f>IF(BD$3-12&gt;0,BD$3-12,0)</f>
        <v>0</v>
      </c>
      <c r="BF16" s="28" t="s">
        <v>22</v>
      </c>
      <c r="BG16" s="29"/>
      <c r="BH16" s="27">
        <f>IF(BG$3-12&gt;0,BG$3-12,0)</f>
        <v>0</v>
      </c>
      <c r="BI16" s="28" t="s">
        <v>22</v>
      </c>
      <c r="BJ16" s="85"/>
      <c r="BK16" s="27">
        <f>IF(BJ$3-12&gt;0,BJ$3-12,0)</f>
        <v>0</v>
      </c>
      <c r="BL16" s="28" t="s">
        <v>22</v>
      </c>
      <c r="BM16" s="29"/>
      <c r="BN16" s="27">
        <f>IF(BM$3-12&gt;0,BM$3-12,0)</f>
        <v>0</v>
      </c>
      <c r="BO16" s="28" t="s">
        <v>22</v>
      </c>
      <c r="BQ16" s="27">
        <f>IF(BP$3-12&gt;0,BP$3-12,0)</f>
        <v>0</v>
      </c>
      <c r="BR16" s="28" t="s">
        <v>22</v>
      </c>
      <c r="BS16" s="85"/>
      <c r="BT16" s="27">
        <f>IF(BS$3-12&gt;0,BS$3-12,0)</f>
        <v>0</v>
      </c>
      <c r="BU16" s="28" t="s">
        <v>22</v>
      </c>
      <c r="BV16" s="29"/>
      <c r="BW16" s="27">
        <f>IF(BV$3-12&gt;0,BV$3-12,0)</f>
        <v>0</v>
      </c>
      <c r="BX16" s="28" t="s">
        <v>22</v>
      </c>
      <c r="BY16" s="29"/>
      <c r="BZ16" s="27">
        <f>IF(BY$3-12&gt;0,BY$3-12,0)</f>
        <v>0</v>
      </c>
      <c r="CA16" s="28" t="s">
        <v>22</v>
      </c>
      <c r="CB16" s="29"/>
      <c r="CC16" s="27">
        <f>IF(CB$3-12&gt;0,CB$3-12,0)</f>
        <v>0</v>
      </c>
      <c r="CD16" s="28" t="s">
        <v>22</v>
      </c>
      <c r="CE16" s="29"/>
      <c r="CF16" s="27">
        <f>IF(CE$3-12&gt;0,CE$3-12,0)</f>
        <v>0</v>
      </c>
      <c r="CG16" s="28" t="s">
        <v>22</v>
      </c>
      <c r="CH16" s="29"/>
      <c r="CI16" s="27">
        <f>IF(CH$3-12&gt;0,CH$3-12,0)</f>
        <v>0</v>
      </c>
    </row>
    <row r="17" spans="1:87">
      <c r="A17" s="28" t="s">
        <v>23</v>
      </c>
      <c r="B17" s="29"/>
      <c r="C17" s="27">
        <f>IF(B$3-13&gt;0,B$3-13,0)</f>
        <v>0</v>
      </c>
      <c r="D17" s="28" t="s">
        <v>23</v>
      </c>
      <c r="E17" s="29"/>
      <c r="F17" s="27">
        <f>IF(E$3-13&gt;0,E$3-13,0)</f>
        <v>0</v>
      </c>
      <c r="G17" s="28" t="s">
        <v>23</v>
      </c>
      <c r="H17" s="29"/>
      <c r="I17" s="27">
        <f>IF(H$3-13&gt;0,H$3-13,0)</f>
        <v>0</v>
      </c>
      <c r="J17" s="28" t="s">
        <v>23</v>
      </c>
      <c r="K17" s="29"/>
      <c r="L17" s="27">
        <f>IF(K$3-13&gt;0,K$3-13,0)</f>
        <v>0</v>
      </c>
      <c r="M17" s="28" t="s">
        <v>23</v>
      </c>
      <c r="N17" s="29"/>
      <c r="O17" s="27">
        <f>IF(N$3-13&gt;0,N$3-13,0)</f>
        <v>0</v>
      </c>
      <c r="P17" s="28" t="s">
        <v>23</v>
      </c>
      <c r="Q17" s="29"/>
      <c r="R17" s="27">
        <f>IF(Q$3-13&gt;0,Q$3-13,0)</f>
        <v>0</v>
      </c>
      <c r="S17" s="28" t="s">
        <v>23</v>
      </c>
      <c r="T17" s="29"/>
      <c r="U17" s="27">
        <f>IF(T$3-13&gt;0,T$3-13,0)</f>
        <v>0</v>
      </c>
      <c r="V17" s="28" t="s">
        <v>23</v>
      </c>
      <c r="W17" s="29"/>
      <c r="X17" s="27">
        <f>IF(W$3-13&gt;0,W$3-13,0)</f>
        <v>0</v>
      </c>
      <c r="Y17" s="28" t="s">
        <v>23</v>
      </c>
      <c r="Z17" s="29"/>
      <c r="AA17" s="27">
        <f>IF(Z$3-13&gt;0,Z$3-13,0)</f>
        <v>0</v>
      </c>
      <c r="AB17" s="28" t="s">
        <v>23</v>
      </c>
      <c r="AC17" s="29"/>
      <c r="AD17" s="27">
        <f>IF(AC$3-13&gt;0,AC$3-13,0)</f>
        <v>0</v>
      </c>
      <c r="AE17" s="28" t="s">
        <v>23</v>
      </c>
      <c r="AF17" s="29"/>
      <c r="AG17" s="27">
        <f>IF(AF$3-13&gt;0,AF$3-13,0)</f>
        <v>0</v>
      </c>
      <c r="AH17" s="28" t="s">
        <v>23</v>
      </c>
      <c r="AI17" s="29"/>
      <c r="AJ17" s="27">
        <f>IF(AI$3-13&gt;0,AI$3-13,0)</f>
        <v>0</v>
      </c>
      <c r="AK17" s="28" t="s">
        <v>23</v>
      </c>
      <c r="AL17" s="29"/>
      <c r="AM17" s="27">
        <f>IF(AL$3-13&gt;0,AL$3-13,0)</f>
        <v>0</v>
      </c>
      <c r="AN17" s="28" t="s">
        <v>23</v>
      </c>
      <c r="AO17" s="29"/>
      <c r="AP17" s="27">
        <f>IF(AO$3-13&gt;0,AO$3-13,0)</f>
        <v>0</v>
      </c>
      <c r="AQ17" s="28" t="s">
        <v>23</v>
      </c>
      <c r="AR17" s="29"/>
      <c r="AS17" s="27">
        <f>IF(AR$3-13&gt;0,AR$3-13,0)</f>
        <v>0</v>
      </c>
      <c r="AT17" s="28" t="s">
        <v>23</v>
      </c>
      <c r="AU17" s="29"/>
      <c r="AV17" s="27">
        <f>IF(AU$3-13&gt;0,AU$3-13,0)</f>
        <v>0</v>
      </c>
      <c r="AW17" s="28" t="s">
        <v>23</v>
      </c>
      <c r="AX17" s="85"/>
      <c r="AY17" s="27">
        <f>IF(AX$3-13&gt;0,AX$3-13,0)</f>
        <v>0</v>
      </c>
      <c r="AZ17" s="28" t="s">
        <v>23</v>
      </c>
      <c r="BA17" s="29"/>
      <c r="BB17" s="27">
        <f>IF(BA$3-13&gt;0,BA$3-13,0)</f>
        <v>0</v>
      </c>
      <c r="BC17" s="28" t="s">
        <v>23</v>
      </c>
      <c r="BD17" s="29"/>
      <c r="BE17" s="27">
        <f>IF(BD$3-13&gt;0,BD$3-13,0)</f>
        <v>0</v>
      </c>
      <c r="BF17" s="28" t="s">
        <v>23</v>
      </c>
      <c r="BG17" s="29"/>
      <c r="BH17" s="27">
        <f>IF(BG$3-13&gt;0,BG$3-13,0)</f>
        <v>0</v>
      </c>
      <c r="BI17" s="28" t="s">
        <v>23</v>
      </c>
      <c r="BJ17" s="85"/>
      <c r="BK17" s="27">
        <f>IF(BJ$3-13&gt;0,BJ$3-13,0)</f>
        <v>0</v>
      </c>
      <c r="BL17" s="28" t="s">
        <v>23</v>
      </c>
      <c r="BM17" s="29"/>
      <c r="BN17" s="27">
        <f>IF(BM$3-13&gt;0,BM$3-13,0)</f>
        <v>0</v>
      </c>
      <c r="BO17" s="28" t="s">
        <v>23</v>
      </c>
      <c r="BQ17" s="27">
        <f>IF(BP$3-13&gt;0,BP$3-13,0)</f>
        <v>0</v>
      </c>
      <c r="BR17" s="28" t="s">
        <v>23</v>
      </c>
      <c r="BS17" s="85"/>
      <c r="BT17" s="27">
        <f>IF(BS$3-13&gt;0,BS$3-13,0)</f>
        <v>0</v>
      </c>
      <c r="BU17" s="28" t="s">
        <v>23</v>
      </c>
      <c r="BV17" s="29"/>
      <c r="BW17" s="27">
        <f>IF(BV$3-13&gt;0,BV$3-13,0)</f>
        <v>0</v>
      </c>
      <c r="BX17" s="28" t="s">
        <v>23</v>
      </c>
      <c r="BY17" s="29"/>
      <c r="BZ17" s="27">
        <f>IF(BY$3-13&gt;0,BY$3-13,0)</f>
        <v>0</v>
      </c>
      <c r="CA17" s="28" t="s">
        <v>23</v>
      </c>
      <c r="CB17" s="29"/>
      <c r="CC17" s="27">
        <f>IF(CB$3-13&gt;0,CB$3-13,0)</f>
        <v>0</v>
      </c>
      <c r="CD17" s="28" t="s">
        <v>23</v>
      </c>
      <c r="CE17" s="29"/>
      <c r="CF17" s="27">
        <f>IF(CE$3-13&gt;0,CE$3-13,0)</f>
        <v>0</v>
      </c>
      <c r="CG17" s="28" t="s">
        <v>23</v>
      </c>
      <c r="CH17" s="29"/>
      <c r="CI17" s="27">
        <f>IF(CH$3-13&gt;0,CH$3-13,0)</f>
        <v>0</v>
      </c>
    </row>
    <row r="18" spans="1:87">
      <c r="A18" s="28" t="s">
        <v>24</v>
      </c>
      <c r="B18" s="29"/>
      <c r="C18" s="27">
        <f>IF(B$3-14&gt;0,B$3-14,0)</f>
        <v>0</v>
      </c>
      <c r="D18" s="28" t="s">
        <v>24</v>
      </c>
      <c r="E18" s="29"/>
      <c r="F18" s="27">
        <f>IF(E$3-14&gt;0,E$3-14,0)</f>
        <v>0</v>
      </c>
      <c r="G18" s="28" t="s">
        <v>24</v>
      </c>
      <c r="H18" s="29"/>
      <c r="I18" s="27">
        <f>IF(H$3-14&gt;0,H$3-14,0)</f>
        <v>0</v>
      </c>
      <c r="J18" s="28" t="s">
        <v>24</v>
      </c>
      <c r="K18" s="29"/>
      <c r="L18" s="27">
        <f>IF(K$3-14&gt;0,K$3-14,0)</f>
        <v>0</v>
      </c>
      <c r="M18" s="28" t="s">
        <v>24</v>
      </c>
      <c r="N18" s="29"/>
      <c r="O18" s="27">
        <f>IF(N$3-14&gt;0,N$3-14,0)</f>
        <v>0</v>
      </c>
      <c r="P18" s="28" t="s">
        <v>24</v>
      </c>
      <c r="Q18" s="29"/>
      <c r="R18" s="27">
        <f>IF(Q$3-14&gt;0,Q$3-14,0)</f>
        <v>0</v>
      </c>
      <c r="S18" s="28" t="s">
        <v>24</v>
      </c>
      <c r="T18" s="29"/>
      <c r="U18" s="27">
        <f>IF(T$3-14&gt;0,T$3-14,0)</f>
        <v>0</v>
      </c>
      <c r="V18" s="28" t="s">
        <v>24</v>
      </c>
      <c r="W18" s="29"/>
      <c r="X18" s="27">
        <f>IF(W$3-14&gt;0,W$3-14,0)</f>
        <v>0</v>
      </c>
      <c r="Y18" s="28" t="s">
        <v>24</v>
      </c>
      <c r="Z18" s="29"/>
      <c r="AA18" s="27">
        <f>IF(Z$3-14&gt;0,Z$3-14,0)</f>
        <v>0</v>
      </c>
      <c r="AB18" s="28" t="s">
        <v>24</v>
      </c>
      <c r="AC18" s="29"/>
      <c r="AD18" s="27">
        <f>IF(AC$3-14&gt;0,AC$3-14,0)</f>
        <v>0</v>
      </c>
      <c r="AE18" s="28" t="s">
        <v>24</v>
      </c>
      <c r="AF18" s="29"/>
      <c r="AG18" s="27">
        <f>IF(AF$3-14&gt;0,AF$3-14,0)</f>
        <v>0</v>
      </c>
      <c r="AH18" s="28" t="s">
        <v>24</v>
      </c>
      <c r="AI18" s="29"/>
      <c r="AJ18" s="27">
        <f>IF(AI$3-14&gt;0,AI$3-14,0)</f>
        <v>0</v>
      </c>
      <c r="AK18" s="28" t="s">
        <v>24</v>
      </c>
      <c r="AL18" s="29"/>
      <c r="AM18" s="27">
        <f>IF(AL$3-14&gt;0,AL$3-14,0)</f>
        <v>0</v>
      </c>
      <c r="AN18" s="28" t="s">
        <v>24</v>
      </c>
      <c r="AO18" s="85"/>
      <c r="AP18" s="27">
        <f>IF(AO$3-14&gt;0,AO$3-14,0)</f>
        <v>0</v>
      </c>
      <c r="AQ18" s="28" t="s">
        <v>24</v>
      </c>
      <c r="AR18" s="29"/>
      <c r="AS18" s="27">
        <f>IF(AR$3-14&gt;0,AR$3-14,0)</f>
        <v>0</v>
      </c>
      <c r="AT18" s="28" t="s">
        <v>24</v>
      </c>
      <c r="AU18" s="29"/>
      <c r="AV18" s="27">
        <f>IF(AU$3-14&gt;0,AU$3-14,0)</f>
        <v>0</v>
      </c>
      <c r="AW18" s="28" t="s">
        <v>24</v>
      </c>
      <c r="AX18" s="85"/>
      <c r="AY18" s="27">
        <f>IF(AX$3-14&gt;0,AX$3-14,0)</f>
        <v>0</v>
      </c>
      <c r="AZ18" s="28" t="s">
        <v>24</v>
      </c>
      <c r="BA18" s="29"/>
      <c r="BB18" s="27">
        <f>IF(BA$3-14&gt;0,BA$3-14,0)</f>
        <v>0</v>
      </c>
      <c r="BC18" s="28" t="s">
        <v>24</v>
      </c>
      <c r="BD18" s="29"/>
      <c r="BE18" s="27">
        <f>IF(BD$3-14&gt;0,BD$3-14,0)</f>
        <v>0</v>
      </c>
      <c r="BF18" s="28" t="s">
        <v>24</v>
      </c>
      <c r="BG18" s="29"/>
      <c r="BH18" s="27">
        <f>IF(BG$3-14&gt;0,BG$3-14,0)</f>
        <v>0</v>
      </c>
      <c r="BI18" s="28" t="s">
        <v>24</v>
      </c>
      <c r="BJ18" s="29"/>
      <c r="BK18" s="27">
        <f>IF(BJ$3-14&gt;0,BJ$3-14,0)</f>
        <v>0</v>
      </c>
      <c r="BL18" s="28" t="s">
        <v>24</v>
      </c>
      <c r="BM18" s="29"/>
      <c r="BN18" s="27">
        <f>IF(BM$3-14&gt;0,BM$3-14,0)</f>
        <v>0</v>
      </c>
      <c r="BO18" s="28" t="s">
        <v>24</v>
      </c>
      <c r="BQ18" s="27">
        <f>IF(BP$3-14&gt;0,BP$3-14,0)</f>
        <v>0</v>
      </c>
      <c r="BR18" s="28" t="s">
        <v>24</v>
      </c>
      <c r="BS18" s="85"/>
      <c r="BT18" s="27">
        <f>IF(BS$3-14&gt;0,BS$3-14,0)</f>
        <v>0</v>
      </c>
      <c r="BU18" s="28" t="s">
        <v>24</v>
      </c>
      <c r="BV18" s="29"/>
      <c r="BW18" s="27">
        <f>IF(BV$3-14&gt;0,BV$3-14,0)</f>
        <v>0</v>
      </c>
      <c r="BX18" s="28" t="s">
        <v>24</v>
      </c>
      <c r="BY18" s="29"/>
      <c r="BZ18" s="27">
        <f>IF(BY$3-14&gt;0,BY$3-14,0)</f>
        <v>0</v>
      </c>
      <c r="CA18" s="28" t="s">
        <v>24</v>
      </c>
      <c r="CB18" s="29"/>
      <c r="CC18" s="27">
        <f>IF(CB$3-14&gt;0,CB$3-14,0)</f>
        <v>0</v>
      </c>
      <c r="CD18" s="28" t="s">
        <v>24</v>
      </c>
      <c r="CE18" s="29"/>
      <c r="CF18" s="27">
        <f>IF(CE$3-14&gt;0,CE$3-14,0)</f>
        <v>0</v>
      </c>
      <c r="CG18" s="28" t="s">
        <v>24</v>
      </c>
      <c r="CH18" s="29"/>
      <c r="CI18" s="27">
        <f>IF(CH$3-14&gt;0,CH$3-14,0)</f>
        <v>0</v>
      </c>
    </row>
    <row r="19" spans="1:87">
      <c r="A19" s="28" t="s">
        <v>26</v>
      </c>
      <c r="B19" s="29"/>
      <c r="C19" s="27">
        <f>IF(B$3-15&gt;0,B$3-15,0)</f>
        <v>0</v>
      </c>
      <c r="D19" s="28" t="s">
        <v>26</v>
      </c>
      <c r="E19" s="29"/>
      <c r="F19" s="27">
        <f>IF(E$3-15&gt;0,E$3-15,0)</f>
        <v>0</v>
      </c>
      <c r="G19" s="28" t="s">
        <v>26</v>
      </c>
      <c r="H19" s="29"/>
      <c r="I19" s="27">
        <f>IF(H$3-15&gt;0,H$3-15,0)</f>
        <v>0</v>
      </c>
      <c r="J19" s="28" t="s">
        <v>26</v>
      </c>
      <c r="K19" s="29"/>
      <c r="L19" s="27">
        <f>IF(K$3-15&gt;0,K$3-15,0)</f>
        <v>0</v>
      </c>
      <c r="M19" s="28" t="s">
        <v>26</v>
      </c>
      <c r="N19" s="29"/>
      <c r="O19" s="27">
        <f>IF(N$3-15&gt;0,N$3-15,0)</f>
        <v>0</v>
      </c>
      <c r="P19" s="28" t="s">
        <v>26</v>
      </c>
      <c r="Q19" s="29"/>
      <c r="R19" s="27">
        <f>IF(Q$3-15&gt;0,Q$3-15,0)</f>
        <v>0</v>
      </c>
      <c r="S19" s="28" t="s">
        <v>26</v>
      </c>
      <c r="T19" s="29"/>
      <c r="U19" s="27">
        <f>IF(T$3-15&gt;0,T$3-15,0)</f>
        <v>0</v>
      </c>
      <c r="V19" s="28" t="s">
        <v>26</v>
      </c>
      <c r="W19" s="29"/>
      <c r="X19" s="27">
        <f>IF(W$3-15&gt;0,W$3-15,0)</f>
        <v>0</v>
      </c>
      <c r="Y19" s="28" t="s">
        <v>26</v>
      </c>
      <c r="Z19" s="29"/>
      <c r="AA19" s="27">
        <f>IF(Z$3-15&gt;0,Z$3-15,0)</f>
        <v>0</v>
      </c>
      <c r="AB19" s="28" t="s">
        <v>26</v>
      </c>
      <c r="AC19" s="29"/>
      <c r="AD19" s="27">
        <f>IF(AC$3-15&gt;0,AC$3-15,0)</f>
        <v>0</v>
      </c>
      <c r="AE19" s="28" t="s">
        <v>26</v>
      </c>
      <c r="AF19" s="29"/>
      <c r="AG19" s="27">
        <f>IF(AF$3-15&gt;0,AF$3-15,0)</f>
        <v>0</v>
      </c>
      <c r="AH19" s="28" t="s">
        <v>26</v>
      </c>
      <c r="AI19" s="29"/>
      <c r="AJ19" s="27">
        <f>IF(AI$3-15&gt;0,AI$3-15,0)</f>
        <v>0</v>
      </c>
      <c r="AK19" s="28" t="s">
        <v>26</v>
      </c>
      <c r="AL19" s="29"/>
      <c r="AM19" s="27">
        <f>IF(AL$3-15&gt;0,AL$3-15,0)</f>
        <v>0</v>
      </c>
      <c r="AN19" s="28" t="s">
        <v>26</v>
      </c>
      <c r="AO19" s="29"/>
      <c r="AP19" s="27">
        <f>IF(AO$3-15&gt;0,AO$3-15,0)</f>
        <v>0</v>
      </c>
      <c r="AQ19" s="28" t="s">
        <v>26</v>
      </c>
      <c r="AR19" s="29"/>
      <c r="AS19" s="27">
        <f>IF(AR$3-15&gt;0,AR$3-15,0)</f>
        <v>0</v>
      </c>
      <c r="AT19" s="28" t="s">
        <v>26</v>
      </c>
      <c r="AU19" s="29"/>
      <c r="AV19" s="27">
        <f>IF(AU$3-15&gt;0,AU$3-15,0)</f>
        <v>0</v>
      </c>
      <c r="AW19" s="28" t="s">
        <v>26</v>
      </c>
      <c r="AX19" s="85"/>
      <c r="AY19" s="27">
        <f>IF(AX$3-15&gt;0,AX$3-15,0)</f>
        <v>0</v>
      </c>
      <c r="AZ19" s="28" t="s">
        <v>26</v>
      </c>
      <c r="BA19" s="29"/>
      <c r="BB19" s="27">
        <f>IF(BA$3-15&gt;0,BA$3-15,0)</f>
        <v>0</v>
      </c>
      <c r="BC19" s="28" t="s">
        <v>26</v>
      </c>
      <c r="BD19" s="29"/>
      <c r="BE19" s="27">
        <f>IF(BD$3-15&gt;0,BD$3-15,0)</f>
        <v>0</v>
      </c>
      <c r="BF19" s="28" t="s">
        <v>26</v>
      </c>
      <c r="BG19" s="29"/>
      <c r="BH19" s="27">
        <f>IF(BG$3-15&gt;0,BG$3-15,0)</f>
        <v>0</v>
      </c>
      <c r="BI19" s="28" t="s">
        <v>26</v>
      </c>
      <c r="BJ19" s="29"/>
      <c r="BK19" s="27">
        <f>IF(BJ$3-15&gt;0,BJ$3-15,0)</f>
        <v>0</v>
      </c>
      <c r="BL19" s="28" t="s">
        <v>26</v>
      </c>
      <c r="BM19" s="29"/>
      <c r="BN19" s="27">
        <f>IF(BM$3-15&gt;0,BM$3-15,0)</f>
        <v>0</v>
      </c>
      <c r="BO19" s="28" t="s">
        <v>26</v>
      </c>
      <c r="BQ19" s="27">
        <f>IF(BP$3-15&gt;0,BP$3-15,0)</f>
        <v>0</v>
      </c>
      <c r="BR19" s="28" t="s">
        <v>26</v>
      </c>
      <c r="BS19" s="85"/>
      <c r="BT19" s="27">
        <f>IF(BS$3-15&gt;0,BS$3-15,0)</f>
        <v>0</v>
      </c>
      <c r="BU19" s="28" t="s">
        <v>26</v>
      </c>
      <c r="BV19" s="29"/>
      <c r="BW19" s="27">
        <f>IF(BV$3-15&gt;0,BV$3-15,0)</f>
        <v>0</v>
      </c>
      <c r="BX19" s="28" t="s">
        <v>26</v>
      </c>
      <c r="BY19" s="29"/>
      <c r="BZ19" s="27">
        <f>IF(BY$3-15&gt;0,BY$3-15,0)</f>
        <v>0</v>
      </c>
      <c r="CA19" s="28" t="s">
        <v>26</v>
      </c>
      <c r="CB19" s="29"/>
      <c r="CC19" s="27">
        <f>IF(CB$3-15&gt;0,CB$3-15,0)</f>
        <v>0</v>
      </c>
      <c r="CD19" s="28" t="s">
        <v>26</v>
      </c>
      <c r="CE19" s="29"/>
      <c r="CF19" s="27">
        <f>IF(CE$3-15&gt;0,CE$3-15,0)</f>
        <v>0</v>
      </c>
      <c r="CG19" s="28" t="s">
        <v>26</v>
      </c>
      <c r="CH19" s="29"/>
      <c r="CI19" s="27">
        <f>IF(CH$3-15&gt;0,CH$3-15,0)</f>
        <v>0</v>
      </c>
    </row>
    <row r="20" spans="1:87">
      <c r="A20" s="28" t="s">
        <v>27</v>
      </c>
      <c r="B20" s="29"/>
      <c r="C20" s="27">
        <f>IF(B$3-16&gt;0,B$3-16,0)</f>
        <v>0</v>
      </c>
      <c r="D20" s="28" t="s">
        <v>27</v>
      </c>
      <c r="E20" s="29"/>
      <c r="F20" s="27">
        <f>IF(E$3-16&gt;0,E$3-16,0)</f>
        <v>0</v>
      </c>
      <c r="G20" s="28" t="s">
        <v>27</v>
      </c>
      <c r="H20" s="29"/>
      <c r="I20" s="27">
        <f>IF(H$3-16&gt;0,H$3-16,0)</f>
        <v>0</v>
      </c>
      <c r="J20" s="28" t="s">
        <v>27</v>
      </c>
      <c r="K20" s="29"/>
      <c r="L20" s="27">
        <f>IF(K$3-16&gt;0,K$3-16,0)</f>
        <v>0</v>
      </c>
      <c r="M20" s="28" t="s">
        <v>27</v>
      </c>
      <c r="N20" s="29"/>
      <c r="O20" s="27">
        <f>IF(N$3-16&gt;0,N$3-16,0)</f>
        <v>0</v>
      </c>
      <c r="P20" s="28" t="s">
        <v>27</v>
      </c>
      <c r="Q20" s="29"/>
      <c r="R20" s="27">
        <f>IF(Q$3-16&gt;0,Q$3-16,0)</f>
        <v>0</v>
      </c>
      <c r="S20" s="28" t="s">
        <v>27</v>
      </c>
      <c r="T20" s="29"/>
      <c r="U20" s="27">
        <f>IF(T$3-16&gt;0,T$3-16,0)</f>
        <v>0</v>
      </c>
      <c r="V20" s="28" t="s">
        <v>27</v>
      </c>
      <c r="W20" s="29"/>
      <c r="X20" s="27">
        <f>IF(W$3-16&gt;0,W$3-16,0)</f>
        <v>0</v>
      </c>
      <c r="Y20" s="28" t="s">
        <v>27</v>
      </c>
      <c r="Z20" s="29"/>
      <c r="AA20" s="27">
        <f>IF(Z$3-16&gt;0,Z$3-16,0)</f>
        <v>0</v>
      </c>
      <c r="AB20" s="28" t="s">
        <v>27</v>
      </c>
      <c r="AC20" s="29"/>
      <c r="AD20" s="27">
        <f>IF(AC$3-16&gt;0,AC$3-16,0)</f>
        <v>0</v>
      </c>
      <c r="AE20" s="28" t="s">
        <v>27</v>
      </c>
      <c r="AF20" s="29"/>
      <c r="AG20" s="27">
        <f>IF(AF$3-16&gt;0,AF$3-16,0)</f>
        <v>0</v>
      </c>
      <c r="AH20" s="28" t="s">
        <v>27</v>
      </c>
      <c r="AI20" s="29"/>
      <c r="AJ20" s="27">
        <f>IF(AI$3-16&gt;0,AI$3-16,0)</f>
        <v>0</v>
      </c>
      <c r="AK20" s="28" t="s">
        <v>27</v>
      </c>
      <c r="AL20" s="29"/>
      <c r="AM20" s="27">
        <f>IF(AL$3-16&gt;0,AL$3-16,0)</f>
        <v>0</v>
      </c>
      <c r="AN20" s="28" t="s">
        <v>27</v>
      </c>
      <c r="AO20" s="29"/>
      <c r="AP20" s="27">
        <f>IF(AO$3-16&gt;0,AO$3-16,0)</f>
        <v>0</v>
      </c>
      <c r="AQ20" s="28" t="s">
        <v>27</v>
      </c>
      <c r="AR20" s="29"/>
      <c r="AS20" s="27">
        <f>IF(AR$3-16&gt;0,AR$3-16,0)</f>
        <v>0</v>
      </c>
      <c r="AT20" s="28" t="s">
        <v>27</v>
      </c>
      <c r="AU20" s="29"/>
      <c r="AV20" s="27">
        <f>IF(AU$3-16&gt;0,AU$3-16,0)</f>
        <v>0</v>
      </c>
      <c r="AW20" s="28" t="s">
        <v>27</v>
      </c>
      <c r="AX20" s="85"/>
      <c r="AY20" s="27">
        <f>IF(AX$3-16&gt;0,AX$3-16,0)</f>
        <v>0</v>
      </c>
      <c r="AZ20" s="28" t="s">
        <v>27</v>
      </c>
      <c r="BA20" s="29"/>
      <c r="BB20" s="27">
        <f>IF(BA$3-16&gt;0,BA$3-16,0)</f>
        <v>0</v>
      </c>
      <c r="BC20" s="28" t="s">
        <v>27</v>
      </c>
      <c r="BD20" s="29"/>
      <c r="BE20" s="27">
        <f>IF(BD$3-16&gt;0,BD$3-16,0)</f>
        <v>0</v>
      </c>
      <c r="BF20" s="28" t="s">
        <v>27</v>
      </c>
      <c r="BG20" s="29"/>
      <c r="BH20" s="27">
        <f>IF(BG$3-16&gt;0,BG$3-16,0)</f>
        <v>0</v>
      </c>
      <c r="BI20" s="28" t="s">
        <v>27</v>
      </c>
      <c r="BJ20" s="29"/>
      <c r="BK20" s="27">
        <f>IF(BJ$3-16&gt;0,BJ$3-16,0)</f>
        <v>0</v>
      </c>
      <c r="BL20" s="28" t="s">
        <v>27</v>
      </c>
      <c r="BM20" s="29"/>
      <c r="BN20" s="27">
        <f>IF(BM$3-16&gt;0,BM$3-16,0)</f>
        <v>0</v>
      </c>
      <c r="BO20" s="28" t="s">
        <v>27</v>
      </c>
      <c r="BQ20" s="27">
        <f>IF(BP$3-16&gt;0,BP$3-16,0)</f>
        <v>0</v>
      </c>
      <c r="BR20" s="28" t="s">
        <v>27</v>
      </c>
      <c r="BS20" s="29"/>
      <c r="BT20" s="27">
        <f>IF(BS$3-16&gt;0,BS$3-16,0)</f>
        <v>0</v>
      </c>
      <c r="BU20" s="28" t="s">
        <v>27</v>
      </c>
      <c r="BV20" s="29"/>
      <c r="BW20" s="27">
        <f>IF(BV$3-16&gt;0,BV$3-16,0)</f>
        <v>0</v>
      </c>
      <c r="BX20" s="28" t="s">
        <v>27</v>
      </c>
      <c r="BY20" s="29"/>
      <c r="BZ20" s="27">
        <f>IF(BY$3-16&gt;0,BY$3-16,0)</f>
        <v>0</v>
      </c>
      <c r="CA20" s="28" t="s">
        <v>27</v>
      </c>
      <c r="CB20" s="29"/>
      <c r="CC20" s="27">
        <f>IF(CB$3-16&gt;0,CB$3-16,0)</f>
        <v>0</v>
      </c>
      <c r="CD20" s="28" t="s">
        <v>27</v>
      </c>
      <c r="CE20" s="29"/>
      <c r="CF20" s="27">
        <f>IF(CE$3-16&gt;0,CE$3-16,0)</f>
        <v>0</v>
      </c>
      <c r="CG20" s="28" t="s">
        <v>27</v>
      </c>
      <c r="CH20" s="29"/>
      <c r="CI20" s="27">
        <f>IF(CH$3-16&gt;0,CH$3-16,0)</f>
        <v>0</v>
      </c>
    </row>
    <row r="21" spans="1:87">
      <c r="A21" s="28" t="s">
        <v>28</v>
      </c>
      <c r="B21" s="29"/>
      <c r="C21" s="27">
        <f>IF(B$3-17&gt;0,B$3-17,0)</f>
        <v>0</v>
      </c>
      <c r="D21" s="28" t="s">
        <v>28</v>
      </c>
      <c r="E21" s="29"/>
      <c r="F21" s="27">
        <f>IF(E$3-17&gt;0,E$3-17,0)</f>
        <v>0</v>
      </c>
      <c r="G21" s="28" t="s">
        <v>28</v>
      </c>
      <c r="H21" s="29"/>
      <c r="I21" s="27">
        <f>IF(H$3-17&gt;0,H$3-17,0)</f>
        <v>0</v>
      </c>
      <c r="J21" s="28" t="s">
        <v>28</v>
      </c>
      <c r="K21" s="29"/>
      <c r="L21" s="27">
        <f>IF(K$3-17&gt;0,K$3-17,0)</f>
        <v>0</v>
      </c>
      <c r="M21" s="28" t="s">
        <v>28</v>
      </c>
      <c r="N21" s="29"/>
      <c r="O21" s="27">
        <f>IF(N$3-17&gt;0,N$3-17,0)</f>
        <v>0</v>
      </c>
      <c r="P21" s="28" t="s">
        <v>28</v>
      </c>
      <c r="Q21" s="29"/>
      <c r="R21" s="27">
        <f>IF(Q$3-17&gt;0,Q$3-17,0)</f>
        <v>0</v>
      </c>
      <c r="S21" s="28" t="s">
        <v>28</v>
      </c>
      <c r="T21" s="29"/>
      <c r="U21" s="27">
        <f>IF(T$3-17&gt;0,T$3-17,0)</f>
        <v>0</v>
      </c>
      <c r="V21" s="28" t="s">
        <v>28</v>
      </c>
      <c r="W21" s="29"/>
      <c r="X21" s="27">
        <f>IF(W$3-17&gt;0,W$3-17,0)</f>
        <v>0</v>
      </c>
      <c r="Y21" s="28" t="s">
        <v>28</v>
      </c>
      <c r="Z21" s="29"/>
      <c r="AA21" s="27">
        <f>IF(Z$3-17&gt;0,Z$3-17,0)</f>
        <v>0</v>
      </c>
      <c r="AB21" s="28" t="s">
        <v>28</v>
      </c>
      <c r="AC21" s="29"/>
      <c r="AD21" s="27">
        <f>IF(AC$3-17&gt;0,AC$3-17,0)</f>
        <v>0</v>
      </c>
      <c r="AE21" s="28" t="s">
        <v>28</v>
      </c>
      <c r="AF21" s="29"/>
      <c r="AG21" s="27">
        <f>IF(AF$3-17&gt;0,AF$3-17,0)</f>
        <v>0</v>
      </c>
      <c r="AH21" s="28" t="s">
        <v>28</v>
      </c>
      <c r="AI21" s="29"/>
      <c r="AJ21" s="27">
        <f>IF(AI$3-17&gt;0,AI$3-17,0)</f>
        <v>0</v>
      </c>
      <c r="AK21" s="28" t="s">
        <v>28</v>
      </c>
      <c r="AL21" s="29"/>
      <c r="AM21" s="27">
        <f>IF(AL$3-17&gt;0,AL$3-17,0)</f>
        <v>0</v>
      </c>
      <c r="AN21" s="28" t="s">
        <v>28</v>
      </c>
      <c r="AO21" s="29"/>
      <c r="AP21" s="27">
        <f>IF(AO$3-17&gt;0,AO$3-17,0)</f>
        <v>0</v>
      </c>
      <c r="AQ21" s="28" t="s">
        <v>28</v>
      </c>
      <c r="AR21" s="29"/>
      <c r="AS21" s="27">
        <f>IF(AR$3-17&gt;0,AR$3-17,0)</f>
        <v>0</v>
      </c>
      <c r="AT21" s="28" t="s">
        <v>28</v>
      </c>
      <c r="AU21" s="29"/>
      <c r="AV21" s="27">
        <f>IF(AU$3-17&gt;0,AU$3-17,0)</f>
        <v>0</v>
      </c>
      <c r="AW21" s="28" t="s">
        <v>28</v>
      </c>
      <c r="AX21" s="85"/>
      <c r="AY21" s="27">
        <f>IF(AX$3-17&gt;0,AX$3-17,0)</f>
        <v>0</v>
      </c>
      <c r="AZ21" s="28" t="s">
        <v>28</v>
      </c>
      <c r="BA21" s="29"/>
      <c r="BB21" s="27">
        <f>IF(BA$3-17&gt;0,BA$3-17,0)</f>
        <v>0</v>
      </c>
      <c r="BC21" s="28" t="s">
        <v>28</v>
      </c>
      <c r="BD21" s="29"/>
      <c r="BE21" s="27">
        <f>IF(BD$3-17&gt;0,BD$3-17,0)</f>
        <v>0</v>
      </c>
      <c r="BF21" s="28" t="s">
        <v>28</v>
      </c>
      <c r="BG21" s="29"/>
      <c r="BH21" s="27">
        <f>IF(BG$3-17&gt;0,BG$3-17,0)</f>
        <v>0</v>
      </c>
      <c r="BI21" s="28" t="s">
        <v>28</v>
      </c>
      <c r="BJ21" s="29"/>
      <c r="BK21" s="27">
        <f>IF(BJ$3-17&gt;0,BJ$3-17,0)</f>
        <v>0</v>
      </c>
      <c r="BL21" s="28" t="s">
        <v>28</v>
      </c>
      <c r="BM21" s="29"/>
      <c r="BN21" s="27">
        <f>IF(BM$3-17&gt;0,BM$3-17,0)</f>
        <v>0</v>
      </c>
      <c r="BO21" s="28" t="s">
        <v>28</v>
      </c>
      <c r="BP21" s="29"/>
      <c r="BQ21" s="27">
        <f>IF(BP$3-17&gt;0,BP$3-17,0)</f>
        <v>0</v>
      </c>
      <c r="BR21" s="28" t="s">
        <v>28</v>
      </c>
      <c r="BS21" s="29"/>
      <c r="BT21" s="27">
        <f>IF(BS$3-17&gt;0,BS$3-17,0)</f>
        <v>0</v>
      </c>
      <c r="BU21" s="28" t="s">
        <v>28</v>
      </c>
      <c r="BV21" s="29"/>
      <c r="BW21" s="27">
        <f>IF(BV$3-17&gt;0,BV$3-17,0)</f>
        <v>0</v>
      </c>
      <c r="BX21" s="28" t="s">
        <v>28</v>
      </c>
      <c r="BY21" s="29"/>
      <c r="BZ21" s="27">
        <f>IF(BY$3-17&gt;0,BY$3-17,0)</f>
        <v>0</v>
      </c>
      <c r="CA21" s="28" t="s">
        <v>28</v>
      </c>
      <c r="CB21" s="29"/>
      <c r="CC21" s="27">
        <f>IF(CB$3-17&gt;0,CB$3-17,0)</f>
        <v>0</v>
      </c>
      <c r="CD21" s="28" t="s">
        <v>28</v>
      </c>
      <c r="CE21" s="29"/>
      <c r="CF21" s="27">
        <f>IF(CE$3-17&gt;0,CE$3-17,0)</f>
        <v>0</v>
      </c>
      <c r="CG21" s="28" t="s">
        <v>28</v>
      </c>
      <c r="CH21" s="29"/>
      <c r="CI21" s="27">
        <f>IF(CH$3-17&gt;0,CH$3-17,0)</f>
        <v>0</v>
      </c>
    </row>
    <row r="22" spans="1:87">
      <c r="A22" s="28" t="s">
        <v>29</v>
      </c>
      <c r="B22" s="29"/>
      <c r="C22" s="27">
        <f>IF(B$3-18&gt;0,B$3-18,0)</f>
        <v>0</v>
      </c>
      <c r="D22" s="28" t="s">
        <v>29</v>
      </c>
      <c r="E22" s="29"/>
      <c r="F22" s="27">
        <f>IF(E$3-18&gt;0,E$3-18,0)</f>
        <v>0</v>
      </c>
      <c r="G22" s="28" t="s">
        <v>29</v>
      </c>
      <c r="H22" s="29"/>
      <c r="I22" s="27">
        <f>IF(H$3-18&gt;0,H$3-18,0)</f>
        <v>0</v>
      </c>
      <c r="J22" s="28" t="s">
        <v>29</v>
      </c>
      <c r="K22" s="29"/>
      <c r="L22" s="27">
        <f>IF(K$3-18&gt;0,K$3-18,0)</f>
        <v>0</v>
      </c>
      <c r="M22" s="28" t="s">
        <v>29</v>
      </c>
      <c r="N22" s="29"/>
      <c r="O22" s="27">
        <f>IF(N$3-18&gt;0,N$3-18,0)</f>
        <v>0</v>
      </c>
      <c r="P22" s="28" t="s">
        <v>29</v>
      </c>
      <c r="Q22" s="29"/>
      <c r="R22" s="27">
        <f>IF(Q$3-18&gt;0,Q$3-18,0)</f>
        <v>0</v>
      </c>
      <c r="S22" s="28" t="s">
        <v>29</v>
      </c>
      <c r="T22" s="29"/>
      <c r="U22" s="27">
        <f>IF(T$3-18&gt;0,T$3-18,0)</f>
        <v>0</v>
      </c>
      <c r="V22" s="28" t="s">
        <v>29</v>
      </c>
      <c r="W22" s="29"/>
      <c r="X22" s="27">
        <f>IF(W$3-18&gt;0,W$3-18,0)</f>
        <v>0</v>
      </c>
      <c r="Y22" s="28" t="s">
        <v>29</v>
      </c>
      <c r="Z22" s="29"/>
      <c r="AA22" s="27">
        <f>IF(Z$3-18&gt;0,Z$3-18,0)</f>
        <v>0</v>
      </c>
      <c r="AB22" s="28" t="s">
        <v>29</v>
      </c>
      <c r="AC22" s="29"/>
      <c r="AD22" s="27">
        <f>IF(AC$3-18&gt;0,AC$3-18,0)</f>
        <v>0</v>
      </c>
      <c r="AE22" s="28" t="s">
        <v>29</v>
      </c>
      <c r="AF22" s="29"/>
      <c r="AG22" s="27">
        <f>IF(AF$3-18&gt;0,AF$3-18,0)</f>
        <v>0</v>
      </c>
      <c r="AH22" s="28" t="s">
        <v>29</v>
      </c>
      <c r="AI22" s="29"/>
      <c r="AJ22" s="27">
        <f>IF(AI$3-18&gt;0,AI$3-18,0)</f>
        <v>0</v>
      </c>
      <c r="AK22" s="28" t="s">
        <v>29</v>
      </c>
      <c r="AL22" s="29"/>
      <c r="AM22" s="27">
        <f>IF(AL$3-18&gt;0,AL$3-18,0)</f>
        <v>0</v>
      </c>
      <c r="AN22" s="28" t="s">
        <v>29</v>
      </c>
      <c r="AO22" s="29"/>
      <c r="AP22" s="27">
        <f>IF(AO$3-18&gt;0,AO$3-18,0)</f>
        <v>0</v>
      </c>
      <c r="AQ22" s="28" t="s">
        <v>29</v>
      </c>
      <c r="AR22" s="29"/>
      <c r="AS22" s="27">
        <f>IF(AR$3-18&gt;0,AR$3-18,0)</f>
        <v>0</v>
      </c>
      <c r="AT22" s="28" t="s">
        <v>29</v>
      </c>
      <c r="AU22" s="29"/>
      <c r="AV22" s="27">
        <f>IF(AU$3-18&gt;0,AU$3-18,0)</f>
        <v>0</v>
      </c>
      <c r="AW22" s="28" t="s">
        <v>29</v>
      </c>
      <c r="AX22" s="29"/>
      <c r="AY22" s="27">
        <f>IF(AX$3-18&gt;0,AX$3-18,0)</f>
        <v>0</v>
      </c>
      <c r="AZ22" s="28" t="s">
        <v>29</v>
      </c>
      <c r="BA22" s="29"/>
      <c r="BB22" s="27">
        <f>IF(BA$3-18&gt;0,BA$3-18,0)</f>
        <v>0</v>
      </c>
      <c r="BC22" s="28" t="s">
        <v>29</v>
      </c>
      <c r="BD22" s="29"/>
      <c r="BE22" s="27">
        <f>IF(BD$3-18&gt;0,BD$3-18,0)</f>
        <v>0</v>
      </c>
      <c r="BF22" s="28" t="s">
        <v>29</v>
      </c>
      <c r="BG22" s="29"/>
      <c r="BH22" s="27">
        <f>IF(BG$3-18&gt;0,BG$3-18,0)</f>
        <v>0</v>
      </c>
      <c r="BI22" s="28" t="s">
        <v>29</v>
      </c>
      <c r="BJ22" s="29"/>
      <c r="BK22" s="27">
        <f>IF(BJ$3-18&gt;0,BJ$3-18,0)</f>
        <v>0</v>
      </c>
      <c r="BL22" s="28" t="s">
        <v>29</v>
      </c>
      <c r="BM22" s="29"/>
      <c r="BN22" s="27">
        <f>IF(BM$3-18&gt;0,BM$3-18,0)</f>
        <v>0</v>
      </c>
      <c r="BO22" s="28" t="s">
        <v>29</v>
      </c>
      <c r="BP22" s="29"/>
      <c r="BQ22" s="27">
        <f>IF(BP$3-18&gt;0,BP$3-18,0)</f>
        <v>0</v>
      </c>
      <c r="BR22" s="28" t="s">
        <v>29</v>
      </c>
      <c r="BS22" s="29"/>
      <c r="BT22" s="27">
        <f>IF(BS$3-18&gt;0,BS$3-18,0)</f>
        <v>0</v>
      </c>
      <c r="BU22" s="28" t="s">
        <v>29</v>
      </c>
      <c r="BV22" s="29"/>
      <c r="BW22" s="27">
        <f>IF(BV$3-18&gt;0,BV$3-18,0)</f>
        <v>0</v>
      </c>
      <c r="BX22" s="28" t="s">
        <v>29</v>
      </c>
      <c r="BY22" s="29"/>
      <c r="BZ22" s="27">
        <f>IF(BY$3-18&gt;0,BY$3-18,0)</f>
        <v>0</v>
      </c>
      <c r="CA22" s="28" t="s">
        <v>29</v>
      </c>
      <c r="CB22" s="29"/>
      <c r="CC22" s="27">
        <f>IF(CB$3-18&gt;0,CB$3-18,0)</f>
        <v>0</v>
      </c>
      <c r="CD22" s="28" t="s">
        <v>29</v>
      </c>
      <c r="CE22" s="29"/>
      <c r="CF22" s="27">
        <f>IF(CE$3-18&gt;0,CE$3-18,0)</f>
        <v>0</v>
      </c>
      <c r="CG22" s="28" t="s">
        <v>29</v>
      </c>
      <c r="CH22" s="29"/>
      <c r="CI22" s="27">
        <f>IF(CH$3-18&gt;0,CH$3-18,0)</f>
        <v>0</v>
      </c>
    </row>
    <row r="23" spans="1:87" ht="15" thickBot="1">
      <c r="A23" s="30" t="s">
        <v>31</v>
      </c>
      <c r="B23" s="31"/>
      <c r="C23" s="32">
        <f>IF(B$3-19&gt;0,B$3-19,0)</f>
        <v>0</v>
      </c>
      <c r="D23" s="30" t="s">
        <v>31</v>
      </c>
      <c r="E23" s="31"/>
      <c r="F23" s="32">
        <f>IF(E$3-19&gt;0,E$3-19,0)</f>
        <v>0</v>
      </c>
      <c r="G23" s="30" t="s">
        <v>31</v>
      </c>
      <c r="H23" s="31"/>
      <c r="I23" s="32">
        <f>IF(H$3-19&gt;0,H$3-19,0)</f>
        <v>0</v>
      </c>
      <c r="J23" s="30" t="s">
        <v>31</v>
      </c>
      <c r="K23" s="31"/>
      <c r="L23" s="32">
        <f>IF(K$3-19&gt;0,K$3-19,0)</f>
        <v>0</v>
      </c>
      <c r="M23" s="30" t="s">
        <v>31</v>
      </c>
      <c r="N23" s="31"/>
      <c r="O23" s="32">
        <f>IF(N$3-19&gt;0,N$3-19,0)</f>
        <v>0</v>
      </c>
      <c r="P23" s="30" t="s">
        <v>31</v>
      </c>
      <c r="Q23" s="31"/>
      <c r="R23" s="32">
        <f>IF(Q$3-19&gt;0,Q$3-19,0)</f>
        <v>0</v>
      </c>
      <c r="S23" s="30" t="s">
        <v>31</v>
      </c>
      <c r="T23" s="31"/>
      <c r="U23" s="32">
        <f>IF(T$3-19&gt;0,T$3-19,0)</f>
        <v>0</v>
      </c>
      <c r="V23" s="30" t="s">
        <v>31</v>
      </c>
      <c r="W23" s="31"/>
      <c r="X23" s="32">
        <f>IF(W$3-19&gt;0,W$3-19,0)</f>
        <v>0</v>
      </c>
      <c r="Y23" s="30" t="s">
        <v>31</v>
      </c>
      <c r="Z23" s="31"/>
      <c r="AA23" s="32">
        <f>IF(Z$3-19&gt;0,Z$3-19,0)</f>
        <v>0</v>
      </c>
      <c r="AB23" s="30" t="s">
        <v>31</v>
      </c>
      <c r="AC23" s="31"/>
      <c r="AD23" s="32">
        <f>IF(AC$3-19&gt;0,AC$3-19,0)</f>
        <v>0</v>
      </c>
      <c r="AE23" s="30" t="s">
        <v>31</v>
      </c>
      <c r="AF23" s="31"/>
      <c r="AG23" s="32">
        <f>IF(AF$3-19&gt;0,AF$3-19,0)</f>
        <v>0</v>
      </c>
      <c r="AH23" s="30" t="s">
        <v>31</v>
      </c>
      <c r="AI23" s="31"/>
      <c r="AJ23" s="32">
        <f>IF(AI$3-19&gt;0,AI$3-19,0)</f>
        <v>0</v>
      </c>
      <c r="AK23" s="30" t="s">
        <v>31</v>
      </c>
      <c r="AL23" s="31"/>
      <c r="AM23" s="32">
        <f>IF(AL$3-19&gt;0,AL$3-19,0)</f>
        <v>0</v>
      </c>
      <c r="AN23" s="30" t="s">
        <v>31</v>
      </c>
      <c r="AO23" s="31"/>
      <c r="AP23" s="32">
        <f>IF(AO$3-19&gt;0,AO$3-19,0)</f>
        <v>0</v>
      </c>
      <c r="AQ23" s="30" t="s">
        <v>31</v>
      </c>
      <c r="AR23" s="31"/>
      <c r="AS23" s="32">
        <f>IF(AR$3-19&gt;0,AR$3-19,0)</f>
        <v>0</v>
      </c>
      <c r="AT23" s="30" t="s">
        <v>31</v>
      </c>
      <c r="AU23" s="31"/>
      <c r="AV23" s="32">
        <f>IF(AU$3-19&gt;0,AU$3-19,0)</f>
        <v>0</v>
      </c>
      <c r="AW23" s="30" t="s">
        <v>31</v>
      </c>
      <c r="AX23" s="31"/>
      <c r="AY23" s="32">
        <f>IF(AX$3-19&gt;0,AX$3-19,0)</f>
        <v>0</v>
      </c>
      <c r="AZ23" s="30" t="s">
        <v>31</v>
      </c>
      <c r="BA23" s="31"/>
      <c r="BB23" s="32">
        <f>IF(BA$3-19&gt;0,BA$3-19,0)</f>
        <v>0</v>
      </c>
      <c r="BC23" s="30" t="s">
        <v>31</v>
      </c>
      <c r="BD23" s="31"/>
      <c r="BE23" s="32">
        <f>IF(BD$3-19&gt;0,BD$3-19,0)</f>
        <v>0</v>
      </c>
      <c r="BF23" s="30" t="s">
        <v>31</v>
      </c>
      <c r="BG23" s="31"/>
      <c r="BH23" s="32">
        <f>IF(BG$3-19&gt;0,BG$3-19,0)</f>
        <v>0</v>
      </c>
      <c r="BI23" s="30" t="s">
        <v>31</v>
      </c>
      <c r="BJ23" s="31"/>
      <c r="BK23" s="32">
        <f>IF(BJ$3-19&gt;0,BJ$3-19,0)</f>
        <v>0</v>
      </c>
      <c r="BL23" s="30" t="s">
        <v>31</v>
      </c>
      <c r="BM23" s="31"/>
      <c r="BN23" s="32">
        <f>IF(BM$3-19&gt;0,BM$3-19,0)</f>
        <v>0</v>
      </c>
      <c r="BO23" s="30" t="s">
        <v>31</v>
      </c>
      <c r="BP23" s="31"/>
      <c r="BQ23" s="32">
        <f>IF(BP$3-19&gt;0,BP$3-19,0)</f>
        <v>0</v>
      </c>
      <c r="BR23" s="30" t="s">
        <v>31</v>
      </c>
      <c r="BS23" s="31"/>
      <c r="BT23" s="32">
        <f>IF(BS$3-19&gt;0,BS$3-19,0)</f>
        <v>0</v>
      </c>
      <c r="BU23" s="30" t="s">
        <v>31</v>
      </c>
      <c r="BV23" s="31"/>
      <c r="BW23" s="32">
        <f>IF(BV$3-19&gt;0,BV$3-19,0)</f>
        <v>0</v>
      </c>
      <c r="BX23" s="30" t="s">
        <v>31</v>
      </c>
      <c r="BY23" s="31"/>
      <c r="BZ23" s="32">
        <f>IF(BY$3-19&gt;0,BY$3-19,0)</f>
        <v>0</v>
      </c>
      <c r="CA23" s="30" t="s">
        <v>31</v>
      </c>
      <c r="CB23" s="31"/>
      <c r="CC23" s="32">
        <f>IF(CB$3-19&gt;0,CB$3-19,0)</f>
        <v>0</v>
      </c>
      <c r="CD23" s="30" t="s">
        <v>31</v>
      </c>
      <c r="CE23" s="31"/>
      <c r="CF23" s="32">
        <f>IF(CE$3-19&gt;0,CE$3-19,0)</f>
        <v>0</v>
      </c>
      <c r="CG23" s="30" t="s">
        <v>31</v>
      </c>
      <c r="CH23" s="31"/>
      <c r="CI23" s="32">
        <f>IF(CH$3-19&gt;0,CH$3-19,0)</f>
        <v>0</v>
      </c>
    </row>
  </sheetData>
  <mergeCells count="58">
    <mergeCell ref="BO1:BP1"/>
    <mergeCell ref="BO2:BP2"/>
    <mergeCell ref="BR1:BS1"/>
    <mergeCell ref="BR2:BS2"/>
    <mergeCell ref="BU1:BV1"/>
    <mergeCell ref="BU2:BV2"/>
    <mergeCell ref="BF1:BG1"/>
    <mergeCell ref="BF2:BG2"/>
    <mergeCell ref="BI1:BJ1"/>
    <mergeCell ref="BI2:BJ2"/>
    <mergeCell ref="BL1:BM1"/>
    <mergeCell ref="BL2:BM2"/>
    <mergeCell ref="A1:B1"/>
    <mergeCell ref="A2:B2"/>
    <mergeCell ref="D1:E1"/>
    <mergeCell ref="D2:E2"/>
    <mergeCell ref="G1:H1"/>
    <mergeCell ref="G2:H2"/>
    <mergeCell ref="J1:K1"/>
    <mergeCell ref="J2:K2"/>
    <mergeCell ref="M1:N1"/>
    <mergeCell ref="M2:N2"/>
    <mergeCell ref="P1:Q1"/>
    <mergeCell ref="P2:Q2"/>
    <mergeCell ref="S1:T1"/>
    <mergeCell ref="S2:T2"/>
    <mergeCell ref="V1:W1"/>
    <mergeCell ref="V2:W2"/>
    <mergeCell ref="Y1:Z1"/>
    <mergeCell ref="Y2:Z2"/>
    <mergeCell ref="AB1:AC1"/>
    <mergeCell ref="AB2:AC2"/>
    <mergeCell ref="AE1:AF1"/>
    <mergeCell ref="AE2:AF2"/>
    <mergeCell ref="AH1:AI1"/>
    <mergeCell ref="AH2:AI2"/>
    <mergeCell ref="AK1:AL1"/>
    <mergeCell ref="AK2:AL2"/>
    <mergeCell ref="AN1:AO1"/>
    <mergeCell ref="AN2:AO2"/>
    <mergeCell ref="AZ1:BA1"/>
    <mergeCell ref="AZ2:BA2"/>
    <mergeCell ref="BC1:BD1"/>
    <mergeCell ref="BC2:BD2"/>
    <mergeCell ref="AQ1:AR1"/>
    <mergeCell ref="AQ2:AR2"/>
    <mergeCell ref="AT1:AU1"/>
    <mergeCell ref="AT2:AU2"/>
    <mergeCell ref="AW1:AX1"/>
    <mergeCell ref="AW2:AX2"/>
    <mergeCell ref="CG1:CH1"/>
    <mergeCell ref="CG2:CH2"/>
    <mergeCell ref="BX1:BY1"/>
    <mergeCell ref="BX2:BY2"/>
    <mergeCell ref="CA1:CB1"/>
    <mergeCell ref="CA2:CB2"/>
    <mergeCell ref="CD1:CE1"/>
    <mergeCell ref="CD2:CE2"/>
  </mergeCells>
  <pageMargins left="0.7" right="0.7" top="0.78740157499999996" bottom="0.78740157499999996" header="0.3" footer="0.3"/>
  <pageSetup paperSize="9"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Tabulka!$C$6:$C$34</xm:f>
          </x14:formula1>
          <xm:sqref>BD4:BD23 B4:B23 E4:E23 H4:H23 K4:K23 N4:N23 Q4:Q23 T4:T23 W4:W23 Z4:Z23 AC4:AC23 AF4:AF23 AI4:AI23 AL4:AL23 AO4:AO23 AR4:AR23 AU4:AU23 AX4:AX23 BA4:BA23 BG4:BG23 BJ4:BJ23 BM4:BM23 BP4:BP23 BS4:BS23 BV4:BV23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</vt:lpstr>
      <vt:lpstr>Pomocná data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</dc:creator>
  <cp:lastModifiedBy>sachy dobrovice</cp:lastModifiedBy>
  <cp:revision/>
  <cp:lastPrinted>2025-03-28T19:56:48Z</cp:lastPrinted>
  <dcterms:created xsi:type="dcterms:W3CDTF">2008-11-09T21:05:27Z</dcterms:created>
  <dcterms:modified xsi:type="dcterms:W3CDTF">2026-10-02T19:05:31Z</dcterms:modified>
</cp:coreProperties>
</file>